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12.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externalLink+xml" PartName="/xl/externalLinks/externalLink10.xml"/>
  <Override ContentType="application/vnd.openxmlformats-officedocument.spreadsheetml.externalLink+xml" PartName="/xl/externalLinks/externalLink9.xml"/>
  <Override ContentType="application/vnd.openxmlformats-officedocument.spreadsheetml.externalLink+xml" PartName="/xl/externalLinks/externalLink14.xml"/>
  <Override ContentType="application/vnd.openxmlformats-officedocument.spreadsheetml.externalLink+xml" PartName="/xl/externalLinks/externalLink16.xml"/>
  <Override ContentType="application/vnd.openxmlformats-officedocument.spreadsheetml.externalLink+xml" PartName="/xl/externalLinks/externalLink1.xml"/>
  <Override ContentType="application/vnd.openxmlformats-officedocument.spreadsheetml.externalLink+xml" PartName="/xl/externalLinks/externalLink18.xml"/>
  <Override ContentType="application/vnd.openxmlformats-officedocument.spreadsheetml.externalLink+xml" PartName="/xl/externalLinks/externalLink13.xml"/>
  <Override ContentType="application/vnd.openxmlformats-officedocument.spreadsheetml.externalLink+xml" PartName="/xl/externalLinks/externalLink8.xml"/>
  <Override ContentType="application/vnd.openxmlformats-officedocument.spreadsheetml.externalLink+xml" PartName="/xl/externalLinks/externalLink11.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15.xml"/>
  <Override ContentType="application/vnd.openxmlformats-officedocument.spreadsheetml.externalLink+xml" PartName="/xl/externalLinks/externalLink19.xml"/>
  <Override ContentType="application/vnd.openxmlformats-officedocument.spreadsheetml.externalLink+xml" PartName="/xl/externalLinks/externalLink1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56F9DC9755BA473782653E2940F9FormId">"VXKFnlffR0ygwAVGRgOAy4f5BfoCUqFEmNuXcAyj8RlUOFNHQUNIWEJEVkRaRkVMSExYRjI0N0pNNSQlQCN0PWcu"</definedName>
    <definedName name="_56F9DC9755BA473782653E2940F9ResponseSheet">"Form1"</definedName>
    <definedName name="_56F9DC9755BA473782653E2940F9SourceDocId">"{1951cbec-75ee-450a-9c9f-56c04cea382b}"</definedName>
    <definedName name="_Order1">0</definedName>
    <definedName name="_Order2">255</definedName>
    <definedName name="Accounts">'[1]Chart of Accounts'!$A$1:$C$160</definedName>
    <definedName name="BEACON_HALL_PRINCE_WILLIAM">[2]Fin_Exp!#REF!</definedName>
    <definedName localSheetId="4" name="BeginDate">#REF!,#REF!</definedName>
    <definedName name="BeginDate">#REF!,#REF!</definedName>
    <definedName name="Campus">[3]Tables!$F$3:$F$10</definedName>
    <definedName name="class">'[4]Project classifications FY15'!$A$2:$H$1356</definedName>
    <definedName name="Classification">[5]Tables!$F$23:$F$26</definedName>
    <definedName name="coding">'[4]Project listing'!$A$5:$H$1582</definedName>
    <definedName name="DEBT_SERVICE">[2]Fin_Exp!#REF!</definedName>
    <definedName name="dec">'[6]12312012'!$A$3:$D$400</definedName>
    <definedName name="dept">[4]div!$B$2:$C$1428</definedName>
    <definedName name="dept2">[4]dept2!$B$2:$C$1467</definedName>
    <definedName name="discount">'[7]1062 - Summary of Discounts'!$D$7:$R$143</definedName>
    <definedName name="ElectricHeader">[8]Recoveries!#REF!</definedName>
    <definedName name="ElectricPrint_Area">[8]Recoveries!#REF!</definedName>
    <definedName localSheetId="4" name="EndDate">#REF!,#REF!</definedName>
    <definedName name="EndDate">#REF!,#REF!</definedName>
    <definedName name="endow">'[6]06302013'!$A$3:$D$413</definedName>
    <definedName name="gift">'[9]Gift bal 123115'!$A$2:$D$455</definedName>
    <definedName name="HOUSING_SVCS">[2]Fin_Exp!#REF!</definedName>
    <definedName name="InsuranceHeader">[8]Recoveries!#REF!</definedName>
    <definedName name="LaborAccounts">'[10]Lookup Tables'!$E$1:$F$8</definedName>
    <definedName name="LEASES">[2]Fin_Exp!#REF!</definedName>
    <definedName name="March">'[6]03312013'!$A$3:$D$405</definedName>
    <definedName name="market">'[9]MV 123115'!$A$2:$D$460</definedName>
    <definedName name="MGC">[2]Fin_Exp!#REF!</definedName>
    <definedName name="MGMT._INFO">[2]Fin_Exp!#REF!</definedName>
    <definedName name="name">#REF!,#REF!</definedName>
    <definedName name="no">{#N/A,#N/A,FALSE,"FRC";#N/A,#N/A,FALSE,"ExecS";#N/A,#N/A,FALSE,"Summary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NumberOfYears">[11]Tables!$F$30:$F$32</definedName>
    <definedName name="NvsASD">"V2003-09-30"</definedName>
    <definedName name="NvsAutoDrillOk">"VN"</definedName>
    <definedName name="NvsElapsedTime">0.000150115745782387</definedName>
    <definedName name="NvsEndTime">37974.3813092593</definedName>
    <definedName name="NvsInstLang">"VENG"</definedName>
    <definedName name="NvsInstSpec">"%,FDEPTID,TALL_ORG_FUND,NPERM_PRINCIPAL_ENDW"</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"%,X,RZF.ACCOUNT.,CZF.."</definedName>
    <definedName name="NvsPanelBusUnit">"VGALLY"</definedName>
    <definedName name="NvsPanelEffdt">"V1901-01-01"</definedName>
    <definedName name="NvsPanelSetid">"VGALLY"</definedName>
    <definedName name="NvsParentRef">[12]Sheet1!$G$339</definedName>
    <definedName name="NvsReqBU">"VGALLY"</definedName>
    <definedName name="NvsReqBUOnly">"VY"</definedName>
    <definedName name="NvsTransLed">"VN"</definedName>
    <definedName name="NvsTreeASD">"V2003-09-30"</definedName>
    <definedName name="NvsValTbl.ACCOUNT">"GL_ACCOUNT_TBL"</definedName>
    <definedName name="NvsValTbl.DEPTID">"ORG_TBL"</definedName>
    <definedName name="NvsValTbl.FUND_CODE">"FUND_TBL"</definedName>
    <definedName name="OFFSET">OFFSET(#REF!,0,0,COUNTA(#REF!),COUNTA(#REF!))</definedName>
    <definedName name="OPEHeader">[8]Recoveries!#REF!</definedName>
    <definedName name="OPEPrint_Area">[8]Recoveries!#REF!</definedName>
    <definedName name="purpose">[4]purpose!$B$1:$C$1468</definedName>
    <definedName name="Recover">[13]Macro1!$A$318</definedName>
    <definedName name="rent">'[14]PWC Lab lease schedule'!$K$9:$L$38</definedName>
    <definedName name="RESERVE_DRAWS">[2]Fin_Exp!#REF!</definedName>
    <definedName name="SAFETY___NITE_OPERATIONS">[2]Fin_Exp!#REF!</definedName>
    <definedName name="SalaryIncrease">'[10]Lookup Tables'!$H$1:$I$7</definedName>
    <definedName name="Sept">'[6]09302012'!$A$3:$D$394</definedName>
    <definedName name="Status">'[15]Chart of Accounts'!$K$1:$K$6</definedName>
    <definedName name="STUDENT_TELECOM">[2]Fin_Exp!#REF!</definedName>
    <definedName name="SUM_PROGRAM_CONF___INTERN">[2]Fin_Exp!#REF!</definedName>
    <definedName name="TableName">"Dummy"</definedName>
    <definedName name="TeamLead">'[15]Chart of Accounts'!$M$1:$M$9</definedName>
    <definedName name="time">#REF!,#REF!</definedName>
    <definedName name="TRNG___DEVEL">[2]Fin_Exp!#REF!</definedName>
    <definedName name="TW_Rehab_5_31_18">'[16]Chart of Accounts'!$K$1:$K$7</definedName>
    <definedName name="UTIL">[8]Recoveries!#REF!</definedName>
    <definedName name="UTILITIES">[2]Fin_Exp!#REF!</definedName>
    <definedName name="UtilitiesHeader">[8]Recoveries!#REF!</definedName>
    <definedName name="UtilitiesPrint_Area">[8]Recoveries!#REF!</definedName>
    <definedName name="VALW">[17]Parameters!#REF!</definedName>
    <definedName name="VEHICLES">[2]Fin_Exp!#REF!</definedName>
    <definedName name="Weight_Functional">'[18]Adequacy Weightings'!$E$21</definedName>
    <definedName name="Weight_Technical">'[18]Adequacy Weightings'!$E$22</definedName>
    <definedName name="wrn.CashFlow._.Budget.">{#N/A,#N/A,FALSE,"FRC";#N/A,#N/A,FALSE,"ExecS";#N/A,#N/A,FALSE,"Summary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Years">[3]Tables!$F$30:$F$31</definedName>
    <definedName name="bud_supervisor">#REF!</definedName>
    <definedName name="HOUSING_SERVICES">#REF!</definedName>
    <definedName name="LUSuper">#REF!</definedName>
    <definedName name="BB50_8">#REF!</definedName>
    <definedName name="CAMHeader">#REF!</definedName>
    <definedName name="SafetyEM">#REF!</definedName>
    <definedName name="qry_fy21_proposed_v8_prior_to_housing_fringe_fix">#REF!</definedName>
    <definedName name="Print_Area_MI">#REF!</definedName>
    <definedName name="SummerStudent">#REF!</definedName>
    <definedName name="AdminHeader">#REF!</definedName>
    <definedName name="AdminPrint_Area">#REF!</definedName>
    <definedName name="DATA_03">#REF!</definedName>
    <definedName name="ROBIN">#REF!</definedName>
    <definedName name="RESIDENCE_LIFE">#REF!</definedName>
    <definedName name="Advance">#REF!</definedName>
    <definedName name="BaseRentPrint_Area">#REF!</definedName>
    <definedName name="tblFOAP">#REF!</definedName>
    <definedName name="loik">#REF!</definedName>
    <definedName name="CAPITAL">#REF!</definedName>
    <definedName name="SMSC">#REF!</definedName>
    <definedName name="MASON_GLOBAL_CENTER">#REF!</definedName>
    <definedName name="PropertyTaxHeader">#REF!</definedName>
    <definedName name="LLC">#REF!</definedName>
    <definedName name="DATA_10">#REF!</definedName>
    <definedName localSheetId="4" name="tblFOAP">#REF!</definedName>
    <definedName name="YTD_PR">#REF!</definedName>
    <definedName name="InsurancePrint_Area">#REF!</definedName>
    <definedName name="release">#REF!</definedName>
    <definedName name="RMNON">#REF!</definedName>
    <definedName name="MSTR.Chart_of_Accounts__All_Orgs___Funds_with_Transactions_">#REF!</definedName>
    <definedName name="ADV">#REF!</definedName>
    <definedName name="BaseRentHeader">#REF!</definedName>
    <definedName name="master_buds_round_2_tablefin_sent_out_3_8_21">#REF!</definedName>
    <definedName name="General_Fund___Student_Major">#REF!</definedName>
    <definedName name="DEPR">#REF!</definedName>
    <definedName name="HRL_Rev_Reconciliation">#REF!</definedName>
    <definedName name="MC">#REF!</definedName>
    <definedName localSheetId="4" name="COA">#REF!</definedName>
    <definedName name="DATA_01">#REF!</definedName>
    <definedName name="Option_lookup">#REF!</definedName>
    <definedName name="COA">#REF!</definedName>
    <definedName name="General_Fund___Course_Credit_Hours">#REF!</definedName>
    <definedName name="PercentageRentPrint_Area">#REF!</definedName>
    <definedName localSheetId="4" name="tblAcct">#REF!</definedName>
    <definedName name="DATA_06">#REF!</definedName>
    <definedName name="MIP">#REF!</definedName>
    <definedName name="_Fill">#REF!</definedName>
    <definedName name="REIMB">#REF!</definedName>
    <definedName name="NCEclass">#REF!</definedName>
    <definedName name="SAFETY_NITE_OPERATIONS">#REF!</definedName>
    <definedName name="RID">#REF!</definedName>
    <definedName name="DATA_07">#REF!</definedName>
    <definedName name="FreeRentPrint_Area">#REF!</definedName>
    <definedName localSheetId="4" name="HRL_Rev_Reconciliation">#REF!</definedName>
    <definedName name="PercentageRentHeader">#REF!</definedName>
    <definedName name="Category">#REF!</definedName>
    <definedName name="NameGN">#REF!</definedName>
    <definedName localSheetId="4" name="Housekeepers">#REF!</definedName>
    <definedName name="AAMORT">#REF!</definedName>
    <definedName name="CEHD">#REF!</definedName>
    <definedName name="Personnel">#REF!</definedName>
    <definedName name="DATA_08">#REF!</definedName>
    <definedName name="dfr">#REF!</definedName>
    <definedName name="Grads">#REF!</definedName>
    <definedName name="AMORT">#REF!</definedName>
    <definedName name="CD">#REF!</definedName>
    <definedName name="DATA">#REF!</definedName>
    <definedName localSheetId="4" name="SafetyEM">#REF!</definedName>
    <definedName name="DATA_05">#REF!</definedName>
    <definedName name="payment">#REF!</definedName>
    <definedName name="BR">#REF!</definedName>
    <definedName name="PERIOD">#REF!</definedName>
    <definedName name="CAMPrint_Area">#REF!</definedName>
    <definedName name="ASD">#REF!</definedName>
    <definedName name="pledge">#REF!</definedName>
    <definedName name="Commerce">#REF!</definedName>
    <definedName localSheetId="4" name="Grads">#REF!</definedName>
    <definedName localSheetId="4" name="qry_fy21_proposed_v8_prior_to_housing_fringe_fix">#REF!</definedName>
    <definedName name="Query28">#REF!</definedName>
    <definedName localSheetId="4" name="master_buds_round_2_tablefin_sent_out_3_8_21">#REF!</definedName>
    <definedName name="CENTRE">#REF!</definedName>
    <definedName localSheetId="4" name="SummerStudent">#REF!</definedName>
    <definedName name="BDP">#REF!</definedName>
    <definedName localSheetId="4" name="MSTR.Chart_of_Accounts__All_Orgs___Funds_with_Transactions_">#REF!</definedName>
    <definedName name="TAX">#REF!</definedName>
    <definedName name="t">#REF!</definedName>
    <definedName name="ColumnTitle2">#REF!</definedName>
    <definedName name="IntroPrintArea">#REF!</definedName>
    <definedName name="Potomac_Heights">#REF!</definedName>
    <definedName name="temp">#REF!</definedName>
    <definedName name="COMPANY">#REF!</definedName>
    <definedName name="NEIGHBRHD_FACILITIES">#REF!</definedName>
    <definedName name="DATE">#REF!</definedName>
    <definedName name="ADMIN">#REF!</definedName>
    <definedName name="DATA_04">#REF!</definedName>
    <definedName name="MTCE_GRDS">#REF!</definedName>
    <definedName name="DATA_02">#REF!</definedName>
    <definedName name="FreeRentHeader">#REF!</definedName>
    <definedName name="discount1">#REF!</definedName>
    <definedName name="Query21">#REF!</definedName>
    <definedName name="TEST_PRJ">#REF!</definedName>
    <definedName name="PositionListing">#REF!</definedName>
    <definedName name="Housekeepers">#REF!</definedName>
    <definedName name="POTOMAC_HTS">#REF!</definedName>
    <definedName name="tblAcct">#REF!</definedName>
    <definedName name="Title1">#REF!</definedName>
    <definedName name="PropertyTaxPrint_Area">#REF!</definedName>
    <definedName name="BUDGT">#REF!</definedName>
    <definedName name="State_Appropriations">#REF!</definedName>
    <definedName name="Categories">#REF!</definedName>
  </definedNames>
  <calcPr/>
  <extLst>
    <ext uri="GoogleSheetsCustomDataVersion1">
      <go:sheetsCustomData xmlns:go="http://customooxmlschemas.google.com/" r:id="rId30" roundtripDataSignature="AMtx7mgyaw44k9CgnFLc5rcUJjCJ9LsVnA=="/>
    </ext>
  </extLst>
</workbook>
</file>

<file path=xl/sharedStrings.xml><?xml version="1.0" encoding="utf-8"?>
<sst xmlns="http://schemas.openxmlformats.org/spreadsheetml/2006/main" count="522" uniqueCount="281">
  <si>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</si>
  <si>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</si>
  <si>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</si>
  <si>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</si>
  <si>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</si>
  <si>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</si>
  <si>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</si>
  <si>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</si>
  <si>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</si>
  <si>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</si>
  <si>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</si>
  <si>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</si>
  <si>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</si>
  <si>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</si>
  <si>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</si>
  <si>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</si>
  <si>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</si>
  <si>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</si>
  <si>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</si>
  <si>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</si>
  <si>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</si>
  <si>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</si>
  <si>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</si>
  <si>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</si>
  <si>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</si>
  <si>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</si>
  <si>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</si>
  <si>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</si>
  <si>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</si>
  <si>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</si>
  <si>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</si>
  <si>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</si>
  <si>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</si>
  <si>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</si>
  <si>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</si>
  <si>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</si>
  <si>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</si>
  <si>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</si>
  <si>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</si>
  <si>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</si>
  <si>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</si>
  <si>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</si>
  <si>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</si>
  <si>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</si>
  <si>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</si>
  <si>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</si>
  <si>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</si>
  <si>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</si>
  <si>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</si>
  <si>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</si>
  <si>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</si>
  <si>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</si>
  <si>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</si>
  <si>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</si>
  <si>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</si>
  <si>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</si>
  <si>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</si>
  <si>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</si>
  <si>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</si>
  <si>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11, 2022-REVISED -8/8/22</t>
  </si>
  <si>
    <t>Institution:</t>
  </si>
  <si>
    <t>George Mason University</t>
  </si>
  <si>
    <t>Institution UNITID:</t>
  </si>
  <si>
    <t>232186</t>
  </si>
  <si>
    <t>Individual responsible for plan</t>
  </si>
  <si>
    <t>Name:</t>
  </si>
  <si>
    <t>Deb Dickenson</t>
  </si>
  <si>
    <t>Email address:</t>
  </si>
  <si>
    <t>ddicken2@gmu.edu</t>
  </si>
  <si>
    <t>Telephone number:</t>
  </si>
  <si>
    <t>(703)993-3767</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</si>
  <si>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</si>
  <si>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</si>
  <si>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</si>
  <si>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</si>
  <si>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</si>
  <si>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</si>
  <si>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</si>
  <si>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</si>
  <si>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</si>
  <si>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</si>
  <si>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</si>
  <si>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</si>
  <si>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</si>
  <si>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</si>
  <si>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</si>
  <si>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</si>
  <si>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</si>
  <si>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</si>
  <si>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</si>
  <si>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</si>
  <si>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</si>
  <si>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</si>
  <si>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</si>
  <si>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</si>
  <si>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</si>
  <si>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</si>
  <si>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</si>
  <si>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</si>
  <si>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</si>
  <si>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</si>
  <si>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</si>
  <si>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</si>
  <si>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</si>
  <si>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</si>
  <si>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</si>
  <si>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</si>
  <si>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</si>
  <si>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</si>
  <si>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</si>
  <si>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</si>
  <si>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</si>
  <si>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</si>
  <si>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</si>
  <si>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</si>
  <si>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</si>
  <si>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</si>
  <si>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</si>
  <si>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</si>
  <si>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</si>
  <si>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</si>
  <si>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</si>
  <si>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</si>
  <si>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</si>
  <si>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Strategies (Short Title)</t>
  </si>
  <si>
    <t>VP Goal</t>
  </si>
  <si>
    <t>Concise Information for Each Strategy</t>
  </si>
  <si>
    <t>Variance explanations</t>
  </si>
  <si>
    <t>2022-2023</t>
  </si>
  <si>
    <t>2023-2024</t>
  </si>
  <si>
    <t>2022-2023 (Revised)</t>
  </si>
  <si>
    <t>2023-2024 (Revised)</t>
  </si>
  <si>
    <t>Total Amount</t>
  </si>
  <si>
    <t>Reallocation</t>
  </si>
  <si>
    <t>Amount From Tuition Revenue</t>
  </si>
  <si>
    <t>Student Success: Affordable Access &amp; New Accessible Pathways:</t>
  </si>
  <si>
    <t>1, 2, 3</t>
  </si>
  <si>
    <t xml:space="preserve"> New accessible pathways &amp; student success initiatives -New Mason VA Promise in targeted aid for neediest ADVANCE &amp; EIP students with family incomes less than $70K</t>
  </si>
  <si>
    <t xml:space="preserve">Increased Investment in new Mason VA Promise to cover 100% tuition and fees for VA Pell-eligible ADVANCE &amp; EIP students ($2.5M per year). </t>
  </si>
  <si>
    <t>a. Increased financial aid with targeted aid for Pell ADVANCE/EIP students</t>
  </si>
  <si>
    <t>b. New Accessible Pathways</t>
  </si>
  <si>
    <t>c. Student Success Initiatives</t>
  </si>
  <si>
    <t>Graduate Education</t>
  </si>
  <si>
    <t xml:space="preserve"> Redesign graduate education                                                                                 </t>
  </si>
  <si>
    <t>No change</t>
  </si>
  <si>
    <t xml:space="preserve">Addressing Faculty &amp; Staff Inequities                                                                                                                     </t>
  </si>
  <si>
    <t xml:space="preserve">Address Faculty &amp; staff market/equity issues  &amp; Workforce Planning                                                                  </t>
  </si>
  <si>
    <t>Mason's ability to invest in faculty and staff market inequities and to have sufficient faculty and staff to support our enrollment is one of our most critical multi-year strategic priorities. We have to phase in our internal investment over a longer period of time without targeted State support for this initiative.</t>
  </si>
  <si>
    <t>b. Workforce Planning: Hiring to meet enrollment needs &amp; strategic priorities</t>
  </si>
  <si>
    <t xml:space="preserve">Implementation of anti-racism &amp; inclusive excellence initiatives and plans(See Narrative pp.  )                                                                                 </t>
  </si>
  <si>
    <t>A. Faculty &amp; Staff Market Gap</t>
  </si>
  <si>
    <t>$2M investment for market recruitment &amp; retention issues in FY23</t>
  </si>
  <si>
    <t>B. Critical Faculty &amp; Staff Positions-Hired at Market</t>
  </si>
  <si>
    <t>$2.5M internal investment for critical hires- 20 faculty &amp; 33 staff in FY24</t>
  </si>
  <si>
    <t>Develop Infrastructure, Practices &amp; Policies to Support Anti-Racism &amp; Inclusive Excellence</t>
  </si>
  <si>
    <t xml:space="preserve">Implementation of anti-racism &amp; inclusive excellence initiatives and plans   - ARIE commitments(Yrs 2 &amp;3)                                                                           </t>
  </si>
  <si>
    <t>Reflects refinement of initial ARIE recommendations and longer phase in of initial recommendations.</t>
  </si>
  <si>
    <t xml:space="preserve">Elevate Research </t>
  </si>
  <si>
    <t xml:space="preserve">Enhance HETF &amp; research infrastructure                                                                          </t>
  </si>
  <si>
    <t xml:space="preserve">Mason's expanding research profile requires investment in research infrastructure and support and our (3) Institutes. </t>
  </si>
  <si>
    <t xml:space="preserve">Enrollment : Funding Disparity Support </t>
  </si>
  <si>
    <t>1,3</t>
  </si>
  <si>
    <t xml:space="preserve">Continued mitigation of historic funding disparity                                                                       </t>
  </si>
  <si>
    <t>Expand Economic Development</t>
  </si>
  <si>
    <t xml:space="preserve"> Phased in  implementation of Mason Enterprise initiatives with innovative external partnerships -$0.5M (FY23) &amp; $1.08M (FY24)                                                                                 </t>
  </si>
  <si>
    <t>Partnerships are critical to Mason's ability to deliver on economic development goals for the region and the State. We will continue to invest internal resources towards this objective with $0.5M  in FY23 building up to  $1.08M in FY24.</t>
  </si>
  <si>
    <t>Digital Innovation: Efficient instructional and operational models</t>
  </si>
  <si>
    <t xml:space="preserve">Enterprise-wide transformational projects to enhance efficiency and effectiveness                                                                         </t>
  </si>
  <si>
    <t xml:space="preserve">No change </t>
  </si>
  <si>
    <t>Contractual &amp; Operating Cost Escalations-NEW</t>
  </si>
  <si>
    <t>New costs for signficant contractual escalations university-wide including janitorial services, insurance and inflationary operating cost increases .</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</si>
  <si>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</si>
  <si>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</si>
  <si>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</si>
  <si>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</si>
  <si>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t>State GF Salary Cost-Share</t>
  </si>
  <si>
    <t>Reallocation from GF</t>
  </si>
  <si>
    <r>
      <rPr>
        <rFont val="Arial"/>
        <b/>
        <color theme="1"/>
        <sz val="12.0"/>
      </rPr>
      <t>Total Incremental Cost from Academic Plan</t>
    </r>
    <r>
      <rPr>
        <rFont val="Arial"/>
        <b/>
        <color theme="1"/>
        <sz val="12.0"/>
        <vertAlign val="superscript"/>
      </rPr>
      <t>1</t>
    </r>
  </si>
  <si>
    <t>See above</t>
  </si>
  <si>
    <t>Increase T&amp;R Faculty Salaries ($)*</t>
  </si>
  <si>
    <t xml:space="preserve">Reflects impact of State GF cost-share (FY24 State GF cost share is $578K higher in FY24 and distributed across all employee categories) and reallocation of additional $2.5M </t>
  </si>
  <si>
    <r>
      <rPr>
        <rFont val="Arial"/>
        <color theme="1"/>
        <sz val="12.0"/>
      </rPr>
      <t>T&amp;R Faculty Salary Increase Rate(%)</t>
    </r>
    <r>
      <rPr>
        <rFont val="Arial"/>
        <color theme="1"/>
        <sz val="12.0"/>
        <vertAlign val="superscript"/>
      </rPr>
      <t>2</t>
    </r>
  </si>
  <si>
    <t>Promotion &amp; Tenure</t>
  </si>
  <si>
    <t>Annual contractual commitment paid 100% internally</t>
  </si>
  <si>
    <t>Increase Admin. Faculty Salaries ($)*</t>
  </si>
  <si>
    <r>
      <rPr>
        <rFont val="Arial"/>
        <color theme="1"/>
        <sz val="12.0"/>
      </rPr>
      <t>Admin. Faculty Salary Increase Rate (%)</t>
    </r>
    <r>
      <rPr>
        <rFont val="Arial"/>
        <color theme="1"/>
        <sz val="12.0"/>
        <vertAlign val="superscript"/>
      </rPr>
      <t>2</t>
    </r>
  </si>
  <si>
    <t>Increase Classified Staff Salaries ($)*</t>
  </si>
  <si>
    <r>
      <rPr>
        <rFont val="Arial"/>
        <color theme="1"/>
        <sz val="12.0"/>
      </rPr>
      <t>Classified Salary Increase Rate (%)</t>
    </r>
    <r>
      <rPr>
        <rFont val="Arial"/>
        <color theme="1"/>
        <sz val="12.0"/>
        <vertAlign val="superscript"/>
      </rPr>
      <t>2</t>
    </r>
  </si>
  <si>
    <t>$1K Bonus</t>
  </si>
  <si>
    <t>Placeholder  with  cost TBD once State guidelines are provided</t>
  </si>
  <si>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</si>
  <si>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</si>
  <si>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Please Strategy 3B above-$2.5M investment</t>
  </si>
  <si>
    <t>Critical faculty hires  covered by strategic program enrollment growth and  increased tuition revenues</t>
  </si>
  <si>
    <t>O&amp;M for New Facilities</t>
  </si>
  <si>
    <t>Addt'l In-State Student Financial Aid from Tuition Rev</t>
  </si>
  <si>
    <t>Planned reallocation of tuition revenues to incremental institutional aid.  Amount funded now based on tuition increase.</t>
  </si>
  <si>
    <t>Addt'l Out-of-State Student Financial Aid from Tuition Rev</t>
  </si>
  <si>
    <t>Anticipated Nongeneral Fund Carryover</t>
  </si>
  <si>
    <t>Nongeneral Fund for Current Operations</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</si>
  <si>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</si>
  <si>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</si>
  <si>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</si>
  <si>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</si>
  <si>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</si>
  <si>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</si>
  <si>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</si>
  <si>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 FY23 5% salary increase pro-rated at 11/12 since increase effective 8/1/22. I/R faculty</t>
  </si>
  <si>
    <t>includes Adjunct faculty and GRAs/GTAs</t>
  </si>
  <si>
    <t>Auto Check (Match = $0)</t>
  </si>
  <si>
    <t>Match Incremental Tuit Rev in Part 2</t>
  </si>
  <si>
    <t>If not matched, please provide explanation in these fields.</t>
  </si>
  <si>
    <t>2023-2024 (#2)</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</si>
  <si>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</si>
  <si>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</si>
  <si>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</si>
  <si>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</si>
  <si>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</si>
  <si>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</si>
  <si>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Mason Total</t>
  </si>
  <si>
    <t xml:space="preserve">Student Success: Affordable Access &amp; New Accessible Pathways </t>
  </si>
  <si>
    <t>Increased financial aid for all students and targeted aid for VA PELL eligible ADVANCE and EIP &amp; new accessible pathways &amp; student success initiatives (See Narrative pp.  10-14)</t>
  </si>
  <si>
    <t>Mason will reallocate 1/3 of revenues from tuition rate increase to institutional aid ($5M) and invest in new Mason VA Promise to cover 100% tuition and fees for VA Pell-eligible ADVANCE &amp; EIP students ($2.5M)</t>
  </si>
  <si>
    <t xml:space="preserve"> Graduate Education</t>
  </si>
  <si>
    <t xml:space="preserve">Increase grad aid &amp; redesign graduate education (See Narrative pp.  14-16 )                                                                               </t>
  </si>
  <si>
    <t>Mason's Graduate Education Task Force recommendations will be launched in FY23 with continued implementation in FY24; no change from last year's submission.</t>
  </si>
  <si>
    <t>Addressing Faculty &amp; Staff Inequities</t>
  </si>
  <si>
    <t xml:space="preserve">Address Faculty &amp; staff market/equity issues  &amp; Workforce Planning - (See Six Year Plan Executive Summary )                                                                         </t>
  </si>
  <si>
    <t xml:space="preserve">Mason will invest $2M in NGF  in FY23  to mitigate emergency  market, recruitment and retention issues &amp; $2.5M in NGF for critical faculty &amp; staff hires in FY24 and is requesting $31.5M in State support for FY24 as delineated below.  </t>
  </si>
  <si>
    <t>a.  Faculty &amp; Staff Market Gap</t>
  </si>
  <si>
    <t>Updated faculty and staff market gap analysis of $25.8M based on  market compensation analysis &amp; new staff hire salaries due to turnover and planned growth-$4.061M of State funding disparity GF as offset ( of total $8.123.M net of $2.5M salary cost share)</t>
  </si>
  <si>
    <t>b. Critical faculty &amp; staff positions hired at market</t>
  </si>
  <si>
    <t>20 non-TTIP faculty hires  &amp;  33 staff hires at a cost of $12.3M  -$2.5M of NGF resources will be used to offset cost</t>
  </si>
  <si>
    <t>Develop Infrastructure, Practices &amp; Policies to Support Ant-Racism &amp; Inclusive Excellence</t>
  </si>
  <si>
    <t xml:space="preserve">Implementation of anti-racism &amp; inclusive excellence initiatives and plans(See Narrative pp.  20-21 )                                                                                 </t>
  </si>
  <si>
    <t>Continued implementation of 15 ARIE recommendations, with a longer phase-in and refinement of resource needs by Implementation Team.</t>
  </si>
  <si>
    <t xml:space="preserve">Enhance HETF &amp; research infrastructure (See Narrative pp. 21-23  )                                                                                 </t>
  </si>
  <si>
    <t>Mason's expanding research profile requires investment in research infrastructure and support and our (3) Institutes.  Mason's allocation of HETF funding has not increased in spite of the significant growth in our research portfolio. This underinvestment hampers our ability to provide research equipment and support to our talented researchers. Increased State support for HETF, commensurate with Mason's expanded research profile, will allow us to improve our research support and infrastructure.</t>
  </si>
  <si>
    <t xml:space="preserve">Continued mitigation of historic funding disparity over the biennium (See  Revised Narrative pp.  23-25 )                                                                                 </t>
  </si>
  <si>
    <t>Mason is very appreciative of the incremental State GF support of $11.361M (FY23) &amp; $11.373M(FY24).  We have reallocated $2.5M in GF towards the State salary cost-share for each year of the biennium to augment the salary match needed.  This is reflected in Tab 3 as a reallocation.</t>
  </si>
  <si>
    <t xml:space="preserve"> Full implementation of Mason Enterprise initiatives with innovative external partnerships (See Narrative pp. 25-30  )                                                                                 </t>
  </si>
  <si>
    <t>Partnerships are critical to Mason's ability to deliver on economic development goals for the region and the State. We will continue to invest internal resources towards this objective, starting with $500K in FY23 and  building up to $1.08M in FY24.  Mason Enterprises requires $5.3M annually to meet its economic development goals, which support State economic development goals.  We want  to leverage our internal investment with State support to accelerate our progress towards mutual economic goals.</t>
  </si>
  <si>
    <t>Digital Innovation:  Efficient Instructional, Operational &amp; Service  Models -focus on improved efficiency &amp; technology infrastructure serivces &amp; systems</t>
  </si>
  <si>
    <t xml:space="preserve">Enterprise-wide transformational projects to enhance efficiency and effectiveness (See Narrative pp. 30-31  )       -(See Six Year Plan Executive Summary  )                                                                     </t>
  </si>
  <si>
    <t>Mason is already an efficient institution and a good steward of State resources.  We have an multi-year institutional commitment to improve our infrastructure, to optimize and upgrade our existing systems, eliminate redundancies and automate processes.  State support for these initiatives would accelerate our progress and our ability to achieve longer term cost savings.  The $5.6M FY24 request includes enhancements to cybersecurity and subscriptions.</t>
  </si>
  <si>
    <t>(See Six-Year Plan Executive Summary)</t>
  </si>
  <si>
    <t>$14.1M in Contractual increases &amp;operating cost escalations  - to be offset by $4.061M State GF funding disparity allocation;</t>
  </si>
  <si>
    <t>Grand Total</t>
  </si>
  <si>
    <t>See</t>
  </si>
  <si>
    <t>Part 5: Financial Aid Plan</t>
  </si>
  <si>
    <t>Instructions: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</si>
  <si>
    <t>"Other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t>
  </si>
  <si>
    <t>Note: If you do not have actual amounts for Tuition Revenue for Financial Aid by student category, please provide an estimate. If values are not distributed for Tuition Revenue for Financial Aid, a distribution may be calculated for your institution.</t>
  </si>
  <si>
    <t>Allocation of Tuition Revenue Used for Student Financial Aid</t>
  </si>
  <si>
    <t>*2020-21 (Actual) Please see footnote below</t>
  </si>
  <si>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</si>
  <si>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</si>
  <si>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</si>
  <si>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</si>
  <si>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</si>
  <si>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</si>
  <si>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</si>
  <si>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</si>
  <si>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</si>
  <si>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t>
  </si>
  <si>
    <t>First Professional, In-State</t>
  </si>
  <si>
    <t>First Professional, Out-of-State</t>
  </si>
  <si>
    <t>Total</t>
  </si>
  <si>
    <t>Revised- 12/13/22</t>
  </si>
  <si>
    <t>2021-22 (Estimated)</t>
  </si>
  <si>
    <t>2021-22 Actuals</t>
  </si>
  <si>
    <t>Undergraduate, In-State</t>
  </si>
  <si>
    <t>Compliant</t>
  </si>
  <si>
    <t>##########</t>
  </si>
  <si>
    <t>2022-23 (Planned)</t>
  </si>
  <si>
    <t>2022-23 (Estimate)</t>
  </si>
  <si>
    <t>Other Tuition Discounts and Waivers*</t>
  </si>
  <si>
    <t>*Includes additional $5.87M for tuition credits for in-state UGs in FY23.</t>
  </si>
  <si>
    <t>2023-24 (Planned)</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</si>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</sst>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0.0%"/>
    <numFmt numFmtId="166" formatCode="&quot;$&quot;#,##0.00"/>
    <numFmt numFmtId="167" formatCode="_(* #,##0_);_(* \(#,##0\);_(* &quot;-&quot;??_);_(@_)"/>
    <numFmt numFmtId="168" formatCode="&quot;$&quot;#,##0_);\(&quot;$&quot;#,##0\)"/>
    <numFmt numFmtId="169" formatCode="_(* #,##0.00_);_(* \(#,##0.00\);_(* &quot;-&quot;??_);_(@_)"/>
  </numFmts>
  <fonts count="51">
    <font>
      <sz val="11.0"/>
      <color theme="1"/>
      <name val="Calibri"/>
      <scheme val="minor"/>
    </font>
    <font>
      <b/>
      <sz val="16.0"/>
      <color theme="1"/>
      <name val="Arial"/>
    </font>
    <font>
      <sz val="12.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theme="1"/>
      <name val="Calibri"/>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sz val="10.0"/>
      <color theme="1"/>
      <name val="Arial"/>
    </font>
    <font>
      <b/>
      <sz val="18.0"/>
      <color theme="1"/>
      <name val="Arial"/>
    </font>
    <font>
      <b/>
      <sz val="20.0"/>
      <color theme="1"/>
      <name val="Arial"/>
    </font>
    <font>
      <b/>
      <i/>
      <sz val="16.0"/>
      <color theme="1"/>
      <name val="Arial"/>
    </font>
    <font/>
    <font>
      <sz val="16.0"/>
      <color theme="1"/>
      <name val="Arial"/>
    </font>
    <font>
      <u/>
      <sz val="14.0"/>
      <color theme="10"/>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sz val="10.0"/>
      <color rgb="FFFF0000"/>
      <name val="Arial"/>
    </font>
    <font>
      <b/>
      <sz val="12.0"/>
      <color rgb="FF000000"/>
      <name val="Arial"/>
    </font>
    <font>
      <sz val="10.0"/>
      <color theme="0"/>
      <name val="Arial"/>
    </font>
    <font>
      <b/>
      <u/>
      <sz val="14.0"/>
      <color theme="1"/>
      <name val="Arial"/>
    </font>
    <font>
      <b/>
      <sz val="9.0"/>
      <color theme="1"/>
      <name val="Arial"/>
    </font>
    <font>
      <b/>
      <i/>
      <sz val="18.0"/>
      <color rgb="FFFF0000"/>
      <name val="Arial"/>
    </font>
    <font>
      <color theme="1"/>
      <name val="Arial"/>
    </font>
    <font>
      <b/>
      <i/>
      <sz val="11.0"/>
      <color rgb="FF000000"/>
      <name val="Arial"/>
    </font>
    <font>
      <i/>
      <sz val="11.0"/>
      <color rgb="FF000000"/>
      <name val="Arial"/>
    </font>
    <font>
      <b/>
      <sz val="16.0"/>
      <color rgb="FF000000"/>
      <name val="Arial"/>
    </font>
    <font>
      <color rgb="FFFF0000"/>
      <name val="Arial"/>
    </font>
    <font>
      <b/>
      <color theme="1"/>
      <name val="Arial"/>
    </font>
    <font>
      <sz val="12.0"/>
      <color rgb="FF000000"/>
      <name val="Arial"/>
    </font>
    <font>
      <sz val="12.0"/>
      <color rgb="FFFF0000"/>
      <name val="Arial"/>
    </font>
    <font>
      <color rgb="FF000000"/>
      <name val="Arial"/>
    </font>
    <font>
      <b/>
      <color rgb="FF000000"/>
      <name val="Arial"/>
    </font>
    <font>
      <sz val="11.0"/>
      <color rgb="FFFF0000"/>
      <name val="Arial"/>
    </font>
    <font>
      <i/>
      <sz val="11.0"/>
      <color rgb="FFFF0000"/>
      <name val="Arial"/>
    </font>
  </fonts>
  <fills count="9">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FFC000"/>
        <bgColor rgb="FFFFC000"/>
      </patternFill>
    </fill>
    <fill>
      <patternFill patternType="solid">
        <fgColor rgb="FFC0C0C0"/>
        <bgColor rgb="FFC0C0C0"/>
      </patternFill>
    </fill>
    <fill>
      <patternFill patternType="solid">
        <fgColor rgb="FFD9D9D9"/>
        <bgColor rgb="FFD9D9D9"/>
      </patternFill>
    </fill>
  </fills>
  <borders count="111">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left/>
      <top/>
      <bottom style="medium">
        <color rgb="FF000000"/>
      </bottom>
    </border>
    <border>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top/>
    </border>
    <border>
      <top/>
    </border>
    <border>
      <lef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style="medium">
        <color rgb="FF000000"/>
      </right>
      <top style="medium">
        <color rgb="FF000000"/>
      </top>
    </border>
    <border>
      <left style="medium">
        <color rgb="FF000000"/>
      </left>
      <top/>
      <bottom style="medium">
        <color rgb="FF000000"/>
      </bottom>
    </border>
    <border>
      <right style="medium">
        <color rgb="FF000000"/>
      </right>
      <top/>
      <bottom style="medium">
        <color rgb="FF000000"/>
      </bottom>
    </border>
    <border>
      <left style="thick">
        <color rgb="FF000000"/>
      </left>
      <top/>
      <bottom style="medium">
        <color rgb="FF000000"/>
      </bottom>
    </border>
    <border>
      <left/>
      <right style="medium">
        <color rgb="FF000000"/>
      </right>
    </border>
    <border>
      <left style="medium">
        <color rgb="FF000000"/>
      </left>
      <right style="medium">
        <color rgb="FF000000"/>
      </right>
      <bottom style="medium">
        <color rgb="FF000000"/>
      </bottom>
    </border>
    <border>
      <left style="medium">
        <color rgb="FF000000"/>
      </left>
      <right/>
      <top/>
      <bottom style="medium">
        <color rgb="FF000000"/>
      </bottom>
    </border>
    <border>
      <left/>
      <right style="medium">
        <color rgb="FF000000"/>
      </right>
      <bottom style="medium">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top/>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rder>
    <border>
      <left/>
      <right style="thin">
        <color rgb="FF000000"/>
      </right>
      <top/>
      <bottom/>
    </border>
    <border>
      <left/>
      <right style="thin">
        <color rgb="FF000000"/>
      </right>
      <top style="double">
        <color rgb="FF000000"/>
      </top>
      <bottom/>
    </border>
    <border>
      <left style="thin">
        <color rgb="FF000000"/>
      </left>
      <right style="thin">
        <color rgb="FF000000"/>
      </right>
      <top style="medium">
        <color rgb="FF000000"/>
      </top>
      <bottom style="double">
        <color rgb="FF000000"/>
      </bottom>
    </border>
    <border>
      <left style="thin">
        <color rgb="FF000000"/>
      </left>
      <right style="thin">
        <color rgb="FF000000"/>
      </right>
      <bottom style="double">
        <color rgb="FF000000"/>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right style="thin">
        <color rgb="FF000000"/>
      </right>
      <top/>
      <bottom style="thin">
        <color rgb="FF000000"/>
      </bottom>
    </border>
    <border>
      <left style="thin">
        <color rgb="FF000000"/>
      </left>
      <right style="medium">
        <color rgb="FF000000"/>
      </right>
      <top style="double">
        <color rgb="FF000000"/>
      </top>
    </border>
    <border>
      <left style="thin">
        <color rgb="FF000000"/>
      </left>
      <right style="thin">
        <color rgb="FF000000"/>
      </right>
      <top style="double">
        <color rgb="FF000000"/>
      </top>
      <bottom/>
    </border>
    <border>
      <left style="thin">
        <color rgb="FF000000"/>
      </left>
      <right style="thin">
        <color rgb="FF000000"/>
      </right>
      <bottom style="medium">
        <color rgb="FF000000"/>
      </bottom>
    </border>
    <border>
      <left style="thin">
        <color rgb="FF000000"/>
      </left>
      <right style="medium">
        <color rgb="FF000000"/>
      </right>
      <bottom style="double">
        <color rgb="FF000000"/>
      </bottom>
    </border>
    <border>
      <left style="thin">
        <color rgb="FF000000"/>
      </left>
      <right style="medium">
        <color rgb="FF000000"/>
      </right>
      <top style="double">
        <color rgb="FF000000"/>
      </top>
      <bottom style="double">
        <color rgb="FF000000"/>
      </bottom>
    </border>
    <border>
      <left style="thin">
        <color rgb="FF000000"/>
      </left>
      <right/>
      <top style="double">
        <color rgb="FF000000"/>
      </top>
      <bottom/>
    </border>
    <border>
      <left/>
      <right style="thin">
        <color rgb="FF000000"/>
      </right>
      <top style="double">
        <color rgb="FF000000"/>
      </top>
      <bottom style="double">
        <color rgb="FF000000"/>
      </bottom>
    </border>
    <border>
      <right style="thin">
        <color rgb="FF000000"/>
      </right>
      <top style="double">
        <color rgb="FF000000"/>
      </top>
      <bottom style="double">
        <color rgb="FF000000"/>
      </bottom>
    </border>
    <border>
      <right style="thin">
        <color rgb="FF000000"/>
      </right>
      <top style="double">
        <color rgb="FF000000"/>
      </top>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bottom/>
    </border>
    <border>
      <lef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style="thin">
        <color rgb="FF000000"/>
      </left>
      <right/>
      <top/>
      <bottom style="thin">
        <color rgb="FF000000"/>
      </bottom>
    </border>
    <border>
      <left/>
      <top style="thin">
        <color rgb="FF000000"/>
      </top>
      <bottom style="thin">
        <color rgb="FF000000"/>
      </bottom>
    </border>
    <border>
      <left/>
      <right style="thin">
        <color rgb="FF000000"/>
      </right>
      <top style="thin">
        <color rgb="FF000000"/>
      </top>
      <bottom style="thin">
        <color rgb="FF000000"/>
      </bottom>
    </border>
    <border>
      <right style="medium">
        <color rgb="FF000000"/>
      </right>
      <top style="thin">
        <color rgb="FF000000"/>
      </top>
      <bottom style="thin">
        <color rgb="FF000000"/>
      </bottom>
    </border>
    <border>
      <left/>
      <right style="medium">
        <color rgb="FF000000"/>
      </right>
      <top style="thin">
        <color rgb="FF000000"/>
      </top>
      <bottom style="thin">
        <color rgb="FF000000"/>
      </bottom>
    </border>
    <border>
      <left/>
      <right/>
      <top/>
      <bottom style="medium">
        <color rgb="FF000000"/>
      </bottom>
    </border>
    <border>
      <left style="medium">
        <color rgb="FF000000"/>
      </left>
      <top/>
      <bottom/>
    </border>
    <border>
      <right style="medium">
        <color rgb="FF000000"/>
      </right>
      <top/>
      <bottom/>
    </border>
    <border>
      <left style="thick">
        <color rgb="FF000000"/>
      </left>
      <top style="medium">
        <color rgb="FF000000"/>
      </top>
      <bottom style="medium">
        <color rgb="FF000000"/>
      </bottom>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style="thin">
        <color rgb="FF000000"/>
      </left>
      <top style="medium">
        <color rgb="FF000000"/>
      </top>
      <bottom style="double">
        <color rgb="FF000000"/>
      </bottom>
    </border>
    <border>
      <left style="thin">
        <color rgb="FF000000"/>
      </left>
      <right/>
      <top style="medium">
        <color rgb="FF000000"/>
      </top>
      <bottom style="double">
        <color rgb="FF000000"/>
      </bottom>
    </border>
    <border>
      <left style="thin">
        <color rgb="FF000000"/>
      </left>
    </border>
    <border>
      <right style="thin">
        <color rgb="FF000000"/>
      </right>
    </border>
    <border>
      <left style="thin">
        <color rgb="FF000000"/>
      </left>
      <right style="medium">
        <color rgb="FF000000"/>
      </right>
      <top style="thin">
        <color rgb="FF000000"/>
      </top>
      <bottom style="thin">
        <color rgb="FF000000"/>
      </bottom>
    </border>
    <border>
      <left style="thin">
        <color rgb="FF000000"/>
      </left>
      <right style="medium">
        <color rgb="FF000000"/>
      </right>
    </border>
    <border>
      <left style="thin">
        <color rgb="FF000000"/>
      </left>
      <right style="medium">
        <color rgb="FF000000"/>
      </right>
      <top style="thin">
        <color rgb="FF000000"/>
      </top>
    </border>
    <border>
      <right style="thin">
        <color rgb="FF000000"/>
      </right>
      <top style="thin">
        <color rgb="FF000000"/>
      </top>
    </border>
    <border>
      <left style="thin">
        <color rgb="FF000000"/>
      </left>
      <bottom style="medium">
        <color rgb="FF000000"/>
      </bottom>
    </border>
    <border>
      <left style="thin">
        <color rgb="FF000000"/>
      </left>
      <right style="medium">
        <color rgb="FF000000"/>
      </right>
      <bottom style="medium">
        <color rgb="FF000000"/>
      </bottom>
    </border>
    <border>
      <right style="thin">
        <color rgb="FF000000"/>
      </right>
      <bottom style="thin">
        <color rgb="FF000000"/>
      </bottom>
    </border>
    <border>
      <left style="thin">
        <color rgb="FF000000"/>
      </left>
      <bottom style="thin">
        <color rgb="FF000000"/>
      </bottom>
    </border>
    <border>
      <top style="medium">
        <color rgb="FF000000"/>
      </top>
    </border>
    <border>
      <left style="thin">
        <color rgb="FF000000"/>
      </left>
      <top style="thin">
        <color rgb="FF000000"/>
      </top>
    </border>
  </borders>
  <cellStyleXfs count="1">
    <xf borderId="0" fillId="0" fontId="0" numFmtId="0" applyAlignment="1" applyFont="1"/>
  </cellStyleXfs>
  <cellXfs count="401">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1" fillId="0" fontId="3" numFmtId="0" xfId="0" applyAlignment="1" applyBorder="1" applyFont="1">
      <alignment horizontal="left" shrinkToFit="0" vertical="top" wrapText="1"/>
    </xf>
    <xf borderId="2" fillId="2" fontId="4" numFmtId="0" xfId="0" applyAlignment="1" applyBorder="1" applyFill="1" applyFont="1">
      <alignment horizontal="left" shrinkToFit="0" vertical="top" wrapText="1"/>
    </xf>
    <xf borderId="2" fillId="0"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shrinkToFit="0" vertical="top" wrapText="1"/>
    </xf>
    <xf borderId="3" fillId="0" fontId="5"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4" fillId="2" fontId="7" numFmtId="0" xfId="0" applyAlignment="1" applyBorder="1" applyFont="1">
      <alignment horizontal="left" shrinkToFit="0" vertical="center" wrapText="1"/>
    </xf>
    <xf borderId="2" fillId="2" fontId="4" numFmtId="0" xfId="0" applyAlignment="1" applyBorder="1" applyFont="1">
      <alignment horizontal="left" shrinkToFit="0" vertical="center" wrapText="1"/>
    </xf>
    <xf borderId="2" fillId="0" fontId="8" numFmtId="0" xfId="0" applyAlignment="1" applyBorder="1" applyFont="1">
      <alignment horizontal="left" shrinkToFit="0" vertical="center" wrapText="1"/>
    </xf>
    <xf borderId="0" fillId="0" fontId="5" numFmtId="0" xfId="0" applyAlignment="1" applyFont="1">
      <alignment horizontal="left" shrinkToFit="0" vertical="top" wrapText="1"/>
    </xf>
    <xf borderId="0" fillId="0" fontId="9" numFmtId="0" xfId="0" applyAlignment="1" applyFont="1">
      <alignment shrinkToFit="0" vertical="top" wrapText="1"/>
    </xf>
    <xf borderId="5" fillId="2" fontId="4"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5"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5" numFmtId="0" xfId="0" applyAlignment="1" applyBorder="1" applyFont="1">
      <alignment horizontal="left" shrinkToFit="0" vertical="top" wrapText="1"/>
    </xf>
    <xf borderId="6" fillId="0" fontId="5"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4" numFmtId="0" xfId="0" applyAlignment="1" applyBorder="1" applyFill="1" applyFont="1">
      <alignment horizontal="left" shrinkToFit="0" vertical="center" wrapText="1"/>
    </xf>
    <xf borderId="7" fillId="3" fontId="5"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19" numFmtId="0" xfId="0" applyAlignment="1" applyFont="1">
      <alignment vertical="center"/>
    </xf>
    <xf borderId="0" fillId="0" fontId="20" numFmtId="0" xfId="0" applyAlignment="1" applyFont="1">
      <alignment horizontal="left" vertical="center"/>
    </xf>
    <xf borderId="0" fillId="0" fontId="21" numFmtId="0" xfId="0" applyAlignment="1" applyFont="1">
      <alignment horizontal="left" vertical="center"/>
    </xf>
    <xf borderId="0" fillId="0" fontId="22" numFmtId="0" xfId="0" applyAlignment="1" applyFont="1">
      <alignment horizontal="left" vertical="center"/>
    </xf>
    <xf borderId="9" fillId="0" fontId="22" numFmtId="0" xfId="0" applyAlignment="1" applyBorder="1" applyFont="1">
      <alignment horizontal="left" vertical="center"/>
    </xf>
    <xf borderId="10" fillId="0" fontId="23" numFmtId="0" xfId="0" applyBorder="1" applyFont="1"/>
    <xf borderId="11" fillId="0" fontId="23" numFmtId="0" xfId="0" applyBorder="1" applyFont="1"/>
    <xf borderId="12" fillId="0" fontId="23" numFmtId="0" xfId="0" applyBorder="1" applyFont="1"/>
    <xf borderId="13" fillId="0" fontId="24" numFmtId="49" xfId="0" applyAlignment="1" applyBorder="1" applyFont="1" applyNumberFormat="1">
      <alignment horizontal="left" vertical="center"/>
    </xf>
    <xf borderId="14" fillId="0" fontId="23" numFmtId="0" xfId="0" applyBorder="1" applyFont="1"/>
    <xf borderId="15" fillId="0" fontId="23" numFmtId="0" xfId="0" applyBorder="1" applyFont="1"/>
    <xf borderId="0" fillId="0" fontId="24" numFmtId="0" xfId="0" applyAlignment="1" applyFont="1">
      <alignment vertical="center"/>
    </xf>
    <xf borderId="0" fillId="0" fontId="22" numFmtId="0" xfId="0" applyAlignment="1" applyFont="1">
      <alignment horizontal="right" vertical="center"/>
    </xf>
    <xf borderId="9" fillId="0" fontId="24" numFmtId="0" xfId="0" applyAlignment="1" applyBorder="1" applyFont="1">
      <alignment horizontal="left" vertical="center"/>
    </xf>
    <xf borderId="9" fillId="0" fontId="25" numFmtId="0" xfId="0" applyAlignment="1" applyBorder="1" applyFont="1">
      <alignment horizontal="left" vertical="center"/>
    </xf>
    <xf borderId="0" fillId="0" fontId="19" numFmtId="0" xfId="0" applyFont="1"/>
    <xf borderId="16" fillId="4" fontId="20" numFmtId="0" xfId="0" applyBorder="1" applyFill="1" applyFont="1"/>
    <xf borderId="16" fillId="4" fontId="26" numFmtId="0" xfId="0" applyBorder="1" applyFont="1"/>
    <xf borderId="17" fillId="4" fontId="27" numFmtId="0" xfId="0" applyAlignment="1" applyBorder="1" applyFont="1">
      <alignment horizontal="left" shrinkToFit="0" vertical="center" wrapText="1"/>
    </xf>
    <xf borderId="18" fillId="0" fontId="23" numFmtId="0" xfId="0" applyBorder="1" applyFont="1"/>
    <xf borderId="16" fillId="4" fontId="2" numFmtId="0" xfId="0" applyBorder="1" applyFont="1"/>
    <xf borderId="9" fillId="4" fontId="3" numFmtId="0" xfId="0" applyAlignment="1" applyBorder="1" applyFont="1">
      <alignment horizontal="left" shrinkToFit="0" vertical="center" wrapText="1"/>
    </xf>
    <xf borderId="16" fillId="4" fontId="2" numFmtId="0" xfId="0" applyAlignment="1" applyBorder="1" applyFont="1">
      <alignment shrinkToFit="0" wrapText="1"/>
    </xf>
    <xf borderId="19" fillId="4" fontId="28" numFmtId="0" xfId="0" applyAlignment="1" applyBorder="1" applyFont="1">
      <alignment horizontal="center" shrinkToFit="0" wrapText="1"/>
    </xf>
    <xf borderId="20" fillId="0" fontId="23" numFmtId="0" xfId="0" applyBorder="1" applyFont="1"/>
    <xf borderId="21" fillId="4" fontId="2" numFmtId="0" xfId="0" applyAlignment="1" applyBorder="1" applyFont="1">
      <alignment horizontal="center" shrinkToFit="0" wrapText="1"/>
    </xf>
    <xf borderId="9" fillId="3" fontId="2" numFmtId="0" xfId="0" applyAlignment="1" applyBorder="1" applyFont="1">
      <alignment horizontal="center" shrinkToFit="0" wrapText="1"/>
    </xf>
    <xf borderId="21" fillId="4" fontId="2" numFmtId="164" xfId="0" applyAlignment="1" applyBorder="1" applyFont="1" applyNumberFormat="1">
      <alignment horizontal="right" shrinkToFit="0" wrapText="1"/>
    </xf>
    <xf borderId="21" fillId="5" fontId="2" numFmtId="165" xfId="0" applyAlignment="1" applyBorder="1" applyFill="1" applyFont="1" applyNumberFormat="1">
      <alignment horizontal="right"/>
    </xf>
    <xf borderId="21" fillId="5" fontId="19" numFmtId="165" xfId="0" applyAlignment="1" applyBorder="1" applyFont="1" applyNumberFormat="1">
      <alignment horizontal="right"/>
    </xf>
    <xf borderId="22" fillId="4" fontId="2" numFmtId="164" xfId="0" applyAlignment="1" applyBorder="1" applyFont="1" applyNumberFormat="1">
      <alignment horizontal="right" shrinkToFit="0" wrapText="1"/>
    </xf>
    <xf borderId="0" fillId="0" fontId="19" numFmtId="166" xfId="0" applyFont="1" applyNumberFormat="1"/>
    <xf borderId="22" fillId="4" fontId="19" numFmtId="165" xfId="0" applyAlignment="1" applyBorder="1" applyFont="1" applyNumberFormat="1">
      <alignment horizontal="right"/>
    </xf>
    <xf borderId="19" fillId="3" fontId="28" numFmtId="0" xfId="0" applyAlignment="1" applyBorder="1" applyFont="1">
      <alignment horizontal="center" shrinkToFit="0" wrapText="1"/>
    </xf>
    <xf borderId="0" fillId="0" fontId="27" numFmtId="0" xfId="0" applyAlignment="1" applyFont="1">
      <alignment vertical="center"/>
    </xf>
    <xf borderId="0" fillId="0" fontId="27" numFmtId="0" xfId="0" applyAlignment="1" applyFont="1">
      <alignment horizontal="left" vertical="center"/>
    </xf>
    <xf borderId="23" fillId="0" fontId="2" numFmtId="0" xfId="0" applyAlignment="1" applyBorder="1" applyFont="1">
      <alignment horizontal="left" shrinkToFit="0" vertical="center" wrapText="1"/>
    </xf>
    <xf borderId="24" fillId="0" fontId="23" numFmtId="0" xfId="0" applyBorder="1" applyFont="1"/>
    <xf borderId="25" fillId="0" fontId="23" numFmtId="0" xfId="0" applyBorder="1" applyFont="1"/>
    <xf borderId="26" fillId="5" fontId="29" numFmtId="0" xfId="0" applyAlignment="1" applyBorder="1" applyFont="1">
      <alignment horizontal="center" shrinkToFit="0" vertical="center" wrapText="1"/>
    </xf>
    <xf borderId="27" fillId="0" fontId="23" numFmtId="0" xfId="0" applyBorder="1" applyFont="1"/>
    <xf borderId="3" fillId="5" fontId="30" numFmtId="0" xfId="0" applyAlignment="1" applyBorder="1" applyFont="1">
      <alignment horizontal="center" vertical="center"/>
    </xf>
    <xf borderId="2" fillId="5" fontId="30" numFmtId="0" xfId="0" applyAlignment="1" applyBorder="1" applyFont="1">
      <alignment horizontal="center"/>
    </xf>
    <xf borderId="2" fillId="3" fontId="29" numFmtId="0" xfId="0" applyAlignment="1" applyBorder="1" applyFont="1">
      <alignment horizontal="center" shrinkToFit="0" wrapText="1"/>
    </xf>
    <xf borderId="6" fillId="0" fontId="23" numFmtId="0" xfId="0" applyBorder="1" applyFont="1"/>
    <xf borderId="2" fillId="5" fontId="30" numFmtId="0" xfId="0" applyAlignment="1" applyBorder="1" applyFont="1">
      <alignment horizontal="center" shrinkToFit="0" vertical="center" wrapText="1"/>
    </xf>
    <xf borderId="2" fillId="3" fontId="29" numFmtId="0" xfId="0" applyAlignment="1" applyBorder="1" applyFont="1">
      <alignment horizontal="center" shrinkToFit="0" vertical="center" wrapText="1"/>
    </xf>
    <xf borderId="2" fillId="0" fontId="31" numFmtId="0" xfId="0" applyBorder="1" applyFont="1"/>
    <xf borderId="23" fillId="0" fontId="31" numFmtId="0" xfId="0" applyAlignment="1" applyBorder="1" applyFont="1">
      <alignment horizontal="center"/>
    </xf>
    <xf borderId="6" fillId="0" fontId="32" numFmtId="0" xfId="0" applyAlignment="1" applyBorder="1" applyFont="1">
      <alignment shrinkToFit="0" wrapText="1"/>
    </xf>
    <xf borderId="2" fillId="0" fontId="31" numFmtId="0" xfId="0" applyAlignment="1" applyBorder="1" applyFont="1">
      <alignment horizontal="center" shrinkToFit="0" wrapText="1"/>
    </xf>
    <xf borderId="2" fillId="0" fontId="19" numFmtId="0" xfId="0" applyAlignment="1" applyBorder="1" applyFont="1">
      <alignment horizontal="left"/>
    </xf>
    <xf borderId="2" fillId="0" fontId="19" numFmtId="164" xfId="0" applyBorder="1" applyFont="1" applyNumberFormat="1"/>
    <xf borderId="0" fillId="0" fontId="19" numFmtId="164" xfId="0" applyFont="1" applyNumberFormat="1"/>
    <xf borderId="2" fillId="0" fontId="19" numFmtId="0" xfId="0" applyBorder="1" applyFont="1"/>
    <xf borderId="2" fillId="5" fontId="19" numFmtId="164" xfId="0" applyBorder="1" applyFont="1" applyNumberFormat="1"/>
    <xf borderId="0" fillId="0" fontId="33" numFmtId="0" xfId="0" applyFont="1"/>
    <xf borderId="0" fillId="0" fontId="19" numFmtId="37" xfId="0" applyFont="1" applyNumberFormat="1"/>
    <xf borderId="8" fillId="0" fontId="19" numFmtId="37" xfId="0" applyBorder="1" applyFont="1" applyNumberFormat="1"/>
    <xf borderId="28" fillId="0" fontId="19" numFmtId="164" xfId="0" applyBorder="1" applyFont="1" applyNumberFormat="1"/>
    <xf borderId="3" fillId="0" fontId="19" numFmtId="0" xfId="0" applyBorder="1" applyFont="1"/>
    <xf borderId="29" fillId="5" fontId="30" numFmtId="0" xfId="0" applyAlignment="1" applyBorder="1" applyFont="1">
      <alignment horizontal="center"/>
    </xf>
    <xf borderId="6" fillId="0" fontId="31" numFmtId="0" xfId="0" applyBorder="1" applyFont="1"/>
    <xf borderId="2" fillId="5" fontId="29" numFmtId="0" xfId="0" applyAlignment="1" applyBorder="1" applyFont="1">
      <alignment horizontal="center" shrinkToFit="0" vertical="center" wrapText="1"/>
    </xf>
    <xf borderId="30" fillId="5" fontId="19" numFmtId="164" xfId="0" applyBorder="1" applyFont="1" applyNumberFormat="1"/>
    <xf borderId="2" fillId="0" fontId="30" numFmtId="0" xfId="0" applyBorder="1" applyFont="1"/>
    <xf borderId="0" fillId="0" fontId="30" numFmtId="0" xfId="0" applyFont="1"/>
    <xf borderId="0" fillId="0" fontId="30" numFmtId="164" xfId="0" applyFont="1" applyNumberFormat="1"/>
    <xf borderId="16" fillId="4" fontId="27" numFmtId="0" xfId="0" applyAlignment="1" applyBorder="1" applyFont="1">
      <alignment vertical="center"/>
    </xf>
    <xf borderId="16" fillId="4" fontId="19" numFmtId="0" xfId="0" applyBorder="1" applyFont="1"/>
    <xf borderId="17" fillId="4" fontId="27" numFmtId="0" xfId="0" applyAlignment="1" applyBorder="1" applyFont="1">
      <alignment horizontal="left" vertical="center"/>
    </xf>
    <xf borderId="16" fillId="4" fontId="27" numFmtId="0" xfId="0" applyAlignment="1" applyBorder="1" applyFont="1">
      <alignment horizontal="left" vertical="center"/>
    </xf>
    <xf borderId="2" fillId="4" fontId="28" numFmtId="0" xfId="0" applyAlignment="1" applyBorder="1" applyFont="1">
      <alignment horizontal="left" vertical="center"/>
    </xf>
    <xf borderId="2" fillId="4" fontId="19" numFmtId="0" xfId="0" applyAlignment="1" applyBorder="1" applyFont="1">
      <alignment vertical="center"/>
    </xf>
    <xf borderId="16" fillId="4" fontId="19" numFmtId="0" xfId="0" applyAlignment="1" applyBorder="1" applyFont="1">
      <alignment vertical="center"/>
    </xf>
    <xf borderId="31" fillId="4" fontId="2" numFmtId="0" xfId="0" applyAlignment="1" applyBorder="1" applyFont="1">
      <alignment horizontal="left" shrinkToFit="0" vertical="center" wrapText="1"/>
    </xf>
    <xf borderId="32" fillId="0" fontId="23" numFmtId="0" xfId="0" applyBorder="1" applyFont="1"/>
    <xf borderId="16" fillId="4" fontId="19" numFmtId="0" xfId="0" applyAlignment="1" applyBorder="1" applyFont="1">
      <alignment horizontal="left" vertical="center"/>
    </xf>
    <xf borderId="33" fillId="0" fontId="23" numFmtId="0" xfId="0" applyBorder="1" applyFont="1"/>
    <xf borderId="34" fillId="4" fontId="11" numFmtId="0" xfId="0" applyAlignment="1" applyBorder="1" applyFont="1">
      <alignment horizontal="center" shrinkToFit="0" vertical="center" wrapText="1"/>
    </xf>
    <xf borderId="9" fillId="4" fontId="34" numFmtId="0" xfId="0" applyAlignment="1" applyBorder="1" applyFont="1">
      <alignment horizontal="center" shrinkToFit="0" vertical="center" wrapText="1"/>
    </xf>
    <xf borderId="35" fillId="0" fontId="23" numFmtId="0" xfId="0" applyBorder="1" applyFont="1"/>
    <xf borderId="36" fillId="4" fontId="34" numFmtId="0" xfId="0" applyAlignment="1" applyBorder="1" applyFont="1">
      <alignment horizontal="center" shrinkToFit="0" vertical="center" wrapText="1"/>
    </xf>
    <xf borderId="37" fillId="4" fontId="34" numFmtId="0" xfId="0" applyAlignment="1" applyBorder="1" applyFont="1">
      <alignment horizontal="center" shrinkToFit="0" vertical="center" wrapText="1"/>
    </xf>
    <xf borderId="38" fillId="0" fontId="23" numFmtId="0" xfId="0" applyBorder="1" applyFont="1"/>
    <xf borderId="39" fillId="0" fontId="23" numFmtId="0" xfId="0" applyBorder="1" applyFont="1"/>
    <xf borderId="21" fillId="4" fontId="34" numFmtId="0" xfId="0" applyAlignment="1" applyBorder="1" applyFont="1">
      <alignment horizontal="center" shrinkToFit="0" vertical="center" wrapText="1"/>
    </xf>
    <xf borderId="34" fillId="4" fontId="34" numFmtId="0" xfId="0" applyAlignment="1" applyBorder="1" applyFont="1">
      <alignment horizontal="center" shrinkToFit="0" vertical="center" wrapText="1"/>
    </xf>
    <xf borderId="23" fillId="4" fontId="34" numFmtId="0" xfId="0" applyAlignment="1" applyBorder="1" applyFont="1">
      <alignment horizontal="center" shrinkToFit="0" vertical="center" wrapText="1"/>
    </xf>
    <xf borderId="40" fillId="4" fontId="34" numFmtId="0" xfId="0" applyAlignment="1" applyBorder="1" applyFont="1">
      <alignment horizontal="center" shrinkToFit="0" vertical="center" wrapText="1"/>
    </xf>
    <xf borderId="41" fillId="4" fontId="34" numFmtId="0" xfId="0" applyAlignment="1" applyBorder="1" applyFont="1">
      <alignment horizontal="center" shrinkToFit="0" vertical="center" wrapText="1"/>
    </xf>
    <xf borderId="42" fillId="0" fontId="23" numFmtId="0" xfId="0" applyBorder="1" applyFont="1"/>
    <xf borderId="43" fillId="4" fontId="34" numFmtId="0" xfId="0" applyAlignment="1" applyBorder="1" applyFont="1">
      <alignment horizontal="center" shrinkToFit="0" vertical="center" wrapText="1"/>
    </xf>
    <xf borderId="44" fillId="0" fontId="23" numFmtId="0" xfId="0" applyBorder="1" applyFont="1"/>
    <xf borderId="45" fillId="0" fontId="23" numFmtId="0" xfId="0" applyBorder="1" applyFont="1"/>
    <xf borderId="46" fillId="4" fontId="34" numFmtId="0" xfId="0" applyAlignment="1" applyBorder="1" applyFont="1">
      <alignment horizontal="center" shrinkToFit="0" vertical="center" wrapText="1"/>
    </xf>
    <xf borderId="47" fillId="0" fontId="23" numFmtId="0" xfId="0" applyBorder="1" applyFont="1"/>
    <xf borderId="48" fillId="4" fontId="28" numFmtId="0" xfId="0" applyAlignment="1" applyBorder="1" applyFont="1">
      <alignment horizontal="left" vertical="center"/>
    </xf>
    <xf borderId="49" fillId="4" fontId="8" numFmtId="0" xfId="0" applyAlignment="1" applyBorder="1" applyFont="1">
      <alignment horizontal="left" shrinkToFit="0" vertical="center" wrapText="1"/>
    </xf>
    <xf borderId="50" fillId="4" fontId="5" numFmtId="0" xfId="0" applyAlignment="1" applyBorder="1" applyFont="1">
      <alignment horizontal="center" shrinkToFit="0" vertical="center" wrapText="1"/>
    </xf>
    <xf borderId="51" fillId="2" fontId="2" numFmtId="164" xfId="0" applyAlignment="1" applyBorder="1" applyFont="1" applyNumberFormat="1">
      <alignment horizontal="left" shrinkToFit="0" vertical="center" wrapText="1"/>
    </xf>
    <xf borderId="5" fillId="4" fontId="2" numFmtId="164" xfId="0" applyAlignment="1" applyBorder="1" applyFont="1" applyNumberFormat="1">
      <alignment horizontal="left" shrinkToFit="0" vertical="center" wrapText="1"/>
    </xf>
    <xf borderId="6" fillId="0" fontId="2" numFmtId="164" xfId="0" applyAlignment="1" applyBorder="1" applyFont="1" applyNumberFormat="1">
      <alignment horizontal="left" shrinkToFit="0" vertical="center" wrapText="1"/>
    </xf>
    <xf borderId="52" fillId="2" fontId="2" numFmtId="164" xfId="0" applyAlignment="1" applyBorder="1" applyFont="1" applyNumberFormat="1">
      <alignment horizontal="left" shrinkToFit="0" vertical="center" wrapText="1"/>
    </xf>
    <xf borderId="53" fillId="0" fontId="2" numFmtId="164" xfId="0" applyAlignment="1" applyBorder="1" applyFont="1" applyNumberFormat="1">
      <alignment horizontal="left" shrinkToFit="0" vertical="center" wrapText="1"/>
    </xf>
    <xf borderId="51" fillId="2" fontId="11" numFmtId="164" xfId="0" applyAlignment="1" applyBorder="1" applyFont="1" applyNumberFormat="1">
      <alignment horizontal="left" shrinkToFit="0" vertical="center" wrapText="1"/>
    </xf>
    <xf borderId="54" fillId="2" fontId="2" numFmtId="164" xfId="0" applyAlignment="1" applyBorder="1" applyFont="1" applyNumberFormat="1">
      <alignment horizontal="left" shrinkToFit="0" vertical="center" wrapText="1"/>
    </xf>
    <xf borderId="6" fillId="0" fontId="11" numFmtId="164" xfId="0" applyAlignment="1" applyBorder="1" applyFont="1" applyNumberFormat="1">
      <alignment horizontal="left" shrinkToFit="0" vertical="center" wrapText="1"/>
    </xf>
    <xf borderId="55" fillId="2" fontId="11" numFmtId="164" xfId="0" applyAlignment="1" applyBorder="1" applyFont="1" applyNumberFormat="1">
      <alignment horizontal="left" shrinkToFit="0" vertical="center" wrapText="1"/>
    </xf>
    <xf borderId="53" fillId="0" fontId="11" numFmtId="164" xfId="0" applyAlignment="1" applyBorder="1" applyFont="1" applyNumberFormat="1">
      <alignment horizontal="left" shrinkToFit="0" vertical="center" wrapText="1"/>
    </xf>
    <xf borderId="48" fillId="0" fontId="5" numFmtId="0" xfId="0" applyAlignment="1" applyBorder="1" applyFont="1">
      <alignment horizontal="left" shrinkToFit="0" vertical="center" wrapText="1"/>
    </xf>
    <xf borderId="56" fillId="0" fontId="5" numFmtId="0" xfId="0" applyAlignment="1" applyBorder="1" applyFont="1">
      <alignment shrinkToFit="0" vertical="top" wrapText="1"/>
    </xf>
    <xf borderId="1" fillId="0" fontId="23" numFmtId="0" xfId="0" applyBorder="1" applyFont="1"/>
    <xf borderId="54" fillId="4" fontId="5" numFmtId="0" xfId="0" applyAlignment="1" applyBorder="1" applyFont="1">
      <alignment horizontal="left" shrinkToFit="0" vertical="center" wrapText="1"/>
    </xf>
    <xf borderId="16" fillId="4" fontId="19" numFmtId="0" xfId="0" applyAlignment="1" applyBorder="1" applyFont="1">
      <alignment horizontal="center"/>
    </xf>
    <xf borderId="16" fillId="4" fontId="30" numFmtId="0" xfId="0" applyBorder="1" applyFont="1"/>
    <xf borderId="57" fillId="0" fontId="23" numFmtId="0" xfId="0" applyBorder="1" applyFont="1"/>
    <xf borderId="5" fillId="4" fontId="11" numFmtId="164" xfId="0" applyAlignment="1" applyBorder="1" applyFont="1" applyNumberFormat="1">
      <alignment horizontal="left" shrinkToFit="0" vertical="center" wrapText="1"/>
    </xf>
    <xf borderId="58" fillId="4" fontId="28" numFmtId="0" xfId="0" applyAlignment="1" applyBorder="1" applyFont="1">
      <alignment horizontal="left" vertical="center"/>
    </xf>
    <xf borderId="59" fillId="4" fontId="8" numFmtId="0" xfId="0" applyAlignment="1" applyBorder="1" applyFont="1">
      <alignment horizontal="left" shrinkToFit="0" vertical="center" wrapText="1"/>
    </xf>
    <xf borderId="60" fillId="4" fontId="5" numFmtId="0" xfId="0" applyAlignment="1" applyBorder="1" applyFont="1">
      <alignment horizontal="center" shrinkToFit="0" vertical="center" wrapText="1"/>
    </xf>
    <xf borderId="58" fillId="4" fontId="2" numFmtId="164" xfId="0" applyAlignment="1" applyBorder="1" applyFont="1" applyNumberFormat="1">
      <alignment horizontal="left" shrinkToFit="0" vertical="center" wrapText="1"/>
    </xf>
    <xf borderId="55" fillId="2" fontId="2" numFmtId="164" xfId="0" applyAlignment="1" applyBorder="1" applyFont="1" applyNumberFormat="1">
      <alignment horizontal="left" shrinkToFit="0" vertical="center" wrapText="1"/>
    </xf>
    <xf borderId="58" fillId="0" fontId="2" numFmtId="164" xfId="0" applyAlignment="1" applyBorder="1" applyFont="1" applyNumberFormat="1">
      <alignment horizontal="left" shrinkToFit="0" vertical="center" wrapText="1"/>
    </xf>
    <xf borderId="53" fillId="0" fontId="5" numFmtId="0" xfId="0" applyAlignment="1" applyBorder="1" applyFont="1">
      <alignment horizontal="left" shrinkToFit="0" vertical="center" wrapText="1"/>
    </xf>
    <xf borderId="61" fillId="4" fontId="8" numFmtId="0" xfId="0" applyAlignment="1" applyBorder="1" applyFont="1">
      <alignment horizontal="left" shrinkToFit="0" vertical="center" wrapText="1"/>
    </xf>
    <xf borderId="62" fillId="4" fontId="5" numFmtId="0" xfId="0" applyAlignment="1" applyBorder="1" applyFont="1">
      <alignment horizontal="center" shrinkToFit="0" vertical="center" wrapText="1"/>
    </xf>
    <xf borderId="58" fillId="0" fontId="11" numFmtId="164" xfId="0" applyAlignment="1" applyBorder="1" applyFont="1" applyNumberFormat="1">
      <alignment horizontal="left" shrinkToFit="0" vertical="center" wrapText="1"/>
    </xf>
    <xf borderId="63" fillId="4" fontId="5" numFmtId="0" xfId="0" applyAlignment="1" applyBorder="1" applyFont="1">
      <alignment horizontal="left" shrinkToFit="0" vertical="center" wrapText="1"/>
    </xf>
    <xf borderId="64" fillId="0" fontId="23" numFmtId="0" xfId="0" applyBorder="1" applyFont="1"/>
    <xf borderId="59" fillId="4" fontId="5" numFmtId="0" xfId="0" applyAlignment="1" applyBorder="1" applyFont="1">
      <alignment horizontal="left" shrinkToFit="0" vertical="center" wrapText="1"/>
    </xf>
    <xf borderId="65" fillId="0" fontId="23" numFmtId="0" xfId="0" applyBorder="1" applyFont="1"/>
    <xf borderId="7" fillId="4" fontId="28" numFmtId="0" xfId="0" applyAlignment="1" applyBorder="1" applyFont="1">
      <alignment horizontal="left" vertical="center"/>
    </xf>
    <xf borderId="66" fillId="4" fontId="5" numFmtId="0" xfId="0" applyAlignment="1" applyBorder="1" applyFont="1">
      <alignment horizontal="center" shrinkToFit="0" vertical="center" wrapText="1"/>
    </xf>
    <xf borderId="51" fillId="2" fontId="3" numFmtId="164" xfId="0" applyAlignment="1" applyBorder="1" applyFont="1" applyNumberFormat="1">
      <alignment horizontal="left" shrinkToFit="0" vertical="center" wrapText="1"/>
    </xf>
    <xf borderId="58" fillId="4" fontId="6" numFmtId="164" xfId="0" applyAlignment="1" applyBorder="1" applyFont="1" applyNumberFormat="1">
      <alignment horizontal="left" shrinkToFit="0" vertical="center" wrapText="1"/>
    </xf>
    <xf borderId="51" fillId="2" fontId="6" numFmtId="164" xfId="0" applyAlignment="1" applyBorder="1" applyFont="1" applyNumberFormat="1">
      <alignment horizontal="left" shrinkToFit="0" vertical="center" wrapText="1"/>
    </xf>
    <xf borderId="55" fillId="2" fontId="6" numFmtId="164" xfId="0" applyAlignment="1" applyBorder="1" applyFont="1" applyNumberFormat="1">
      <alignment horizontal="left" shrinkToFit="0" vertical="center" wrapText="1"/>
    </xf>
    <xf borderId="53" fillId="0" fontId="6" numFmtId="164" xfId="0" applyAlignment="1" applyBorder="1" applyFont="1" applyNumberFormat="1">
      <alignment horizontal="left" shrinkToFit="0" vertical="center" wrapText="1"/>
    </xf>
    <xf borderId="49" fillId="4" fontId="28" numFmtId="0" xfId="0" applyAlignment="1" applyBorder="1" applyFont="1">
      <alignment horizontal="left" vertical="center"/>
    </xf>
    <xf borderId="67" fillId="4" fontId="5" numFmtId="0" xfId="0" applyAlignment="1" applyBorder="1" applyFont="1">
      <alignment horizontal="center" shrinkToFit="0" vertical="center" wrapText="1"/>
    </xf>
    <xf borderId="63" fillId="4" fontId="8" numFmtId="0" xfId="0" applyAlignment="1" applyBorder="1" applyFont="1">
      <alignment horizontal="left" shrinkToFit="0" vertical="center" wrapText="1"/>
    </xf>
    <xf borderId="68" fillId="2" fontId="11" numFmtId="164" xfId="0" applyAlignment="1" applyBorder="1" applyFont="1" applyNumberFormat="1">
      <alignment horizontal="left" shrinkToFit="0" vertical="center" wrapText="1"/>
    </xf>
    <xf borderId="69" fillId="0" fontId="11" numFmtId="164" xfId="0" applyAlignment="1" applyBorder="1" applyFont="1" applyNumberFormat="1">
      <alignment horizontal="left" shrinkToFit="0" vertical="center" wrapText="1"/>
    </xf>
    <xf borderId="2" fillId="4" fontId="5" numFmtId="0" xfId="0" applyAlignment="1" applyBorder="1" applyFont="1">
      <alignment horizontal="left" shrinkToFit="0" vertical="center" wrapText="1"/>
    </xf>
    <xf borderId="70" fillId="0" fontId="11" numFmtId="164" xfId="0" applyAlignment="1" applyBorder="1" applyFont="1" applyNumberFormat="1">
      <alignment horizontal="left" shrinkToFit="0" vertical="center" wrapText="1"/>
    </xf>
    <xf borderId="2" fillId="4" fontId="19" numFmtId="0" xfId="0" applyAlignment="1" applyBorder="1" applyFont="1">
      <alignment horizontal="left" vertical="center"/>
    </xf>
    <xf borderId="71" fillId="4" fontId="30" numFmtId="0" xfId="0" applyAlignment="1" applyBorder="1" applyFont="1">
      <alignment horizontal="left" shrinkToFit="0" vertical="center" wrapText="1"/>
    </xf>
    <xf borderId="72" fillId="5" fontId="2" numFmtId="164" xfId="0" applyAlignment="1" applyBorder="1" applyFont="1" applyNumberFormat="1">
      <alignment horizontal="left" vertical="center"/>
    </xf>
    <xf borderId="2" fillId="5" fontId="2" numFmtId="164" xfId="0" applyAlignment="1" applyBorder="1" applyFont="1" applyNumberFormat="1">
      <alignment horizontal="left" vertical="center"/>
    </xf>
    <xf borderId="73" fillId="5" fontId="2" numFmtId="164" xfId="0" applyAlignment="1" applyBorder="1" applyFont="1" applyNumberFormat="1">
      <alignment horizontal="left" vertical="center"/>
    </xf>
    <xf borderId="2" fillId="5" fontId="11" numFmtId="164" xfId="0" applyAlignment="1" applyBorder="1" applyFont="1" applyNumberFormat="1">
      <alignment horizontal="left" vertical="center"/>
    </xf>
    <xf borderId="16" fillId="4" fontId="19" numFmtId="0" xfId="0" applyAlignment="1" applyBorder="1" applyFont="1">
      <alignment horizontal="left" shrinkToFit="0" vertical="center" wrapText="1"/>
    </xf>
    <xf borderId="29" fillId="4" fontId="35" numFmtId="0" xfId="0" applyBorder="1" applyFont="1"/>
    <xf borderId="16" fillId="4" fontId="19" numFmtId="164" xfId="0" applyBorder="1" applyFont="1" applyNumberFormat="1"/>
    <xf borderId="2" fillId="4" fontId="28" numFmtId="0" xfId="0" applyBorder="1" applyFont="1"/>
    <xf borderId="2" fillId="4" fontId="19" numFmtId="0" xfId="0" applyBorder="1" applyFont="1"/>
    <xf borderId="74" fillId="4" fontId="11" numFmtId="0" xfId="0" applyAlignment="1" applyBorder="1" applyFont="1">
      <alignment horizontal="left" shrinkToFit="0" vertical="top" wrapText="1"/>
    </xf>
    <xf borderId="50" fillId="4" fontId="11" numFmtId="0" xfId="0" applyAlignment="1" applyBorder="1" applyFont="1">
      <alignment horizontal="left" shrinkToFit="0" vertical="top" wrapText="1"/>
    </xf>
    <xf borderId="16" fillId="4" fontId="11" numFmtId="0" xfId="0" applyAlignment="1" applyBorder="1" applyFont="1">
      <alignment horizontal="left" shrinkToFit="0" vertical="top" wrapText="1"/>
    </xf>
    <xf borderId="16" fillId="4" fontId="11" numFmtId="167" xfId="0" applyAlignment="1" applyBorder="1" applyFont="1" applyNumberFormat="1">
      <alignment horizontal="left" shrinkToFit="0" vertical="top" wrapText="1"/>
    </xf>
    <xf borderId="30" fillId="4" fontId="35" numFmtId="0" xfId="0" applyBorder="1" applyFont="1"/>
    <xf borderId="75" fillId="4" fontId="6" numFmtId="0" xfId="0" applyAlignment="1" applyBorder="1" applyFont="1">
      <alignment horizontal="center"/>
    </xf>
    <xf borderId="76" fillId="0" fontId="23" numFmtId="0" xfId="0" applyBorder="1" applyFont="1"/>
    <xf borderId="9" fillId="0" fontId="34" numFmtId="0" xfId="0" applyAlignment="1" applyBorder="1" applyFont="1">
      <alignment horizontal="center" shrinkToFit="0" vertical="center" wrapText="1"/>
    </xf>
    <xf borderId="9" fillId="4" fontId="11" numFmtId="0" xfId="0" applyAlignment="1" applyBorder="1" applyFont="1">
      <alignment horizontal="center" shrinkToFit="0" vertical="center" wrapText="1"/>
    </xf>
    <xf borderId="16" fillId="4" fontId="34" numFmtId="0" xfId="0" applyAlignment="1" applyBorder="1" applyFont="1">
      <alignment horizontal="center" shrinkToFit="0" vertical="center" wrapText="1"/>
    </xf>
    <xf borderId="30" fillId="4" fontId="33" numFmtId="167" xfId="0" applyBorder="1" applyFont="1" applyNumberFormat="1"/>
    <xf borderId="77" fillId="4" fontId="11" numFmtId="0" xfId="0" applyAlignment="1" applyBorder="1" applyFont="1">
      <alignment horizontal="left"/>
    </xf>
    <xf borderId="78" fillId="0" fontId="23" numFmtId="0" xfId="0" applyBorder="1" applyFont="1"/>
    <xf borderId="79" fillId="4" fontId="34" numFmtId="0" xfId="0" applyAlignment="1" applyBorder="1" applyFont="1">
      <alignment horizontal="center" shrinkToFit="0" vertical="center" wrapText="1"/>
    </xf>
    <xf borderId="80" fillId="4" fontId="34" numFmtId="0" xfId="0" applyAlignment="1" applyBorder="1" applyFont="1">
      <alignment horizontal="center" shrinkToFit="0" vertical="center" wrapText="1"/>
    </xf>
    <xf borderId="81" fillId="4" fontId="34" numFmtId="0" xfId="0" applyAlignment="1" applyBorder="1" applyFont="1">
      <alignment horizontal="center" shrinkToFit="0" vertical="center" wrapText="1"/>
    </xf>
    <xf borderId="82" fillId="4" fontId="34" numFmtId="0" xfId="0" applyAlignment="1" applyBorder="1" applyFont="1">
      <alignment horizontal="center" shrinkToFit="0" vertical="center" wrapText="1"/>
    </xf>
    <xf borderId="2" fillId="4" fontId="35" numFmtId="0" xfId="0" applyBorder="1" applyFont="1"/>
    <xf borderId="83" fillId="4" fontId="11" numFmtId="0" xfId="0" applyAlignment="1" applyBorder="1" applyFont="1">
      <alignment horizontal="left" vertical="center"/>
    </xf>
    <xf borderId="84" fillId="5" fontId="2" numFmtId="164" xfId="0" applyAlignment="1" applyBorder="1" applyFont="1" applyNumberFormat="1">
      <alignment vertical="center"/>
    </xf>
    <xf borderId="2" fillId="5" fontId="2" numFmtId="164" xfId="0" applyAlignment="1" applyBorder="1" applyFont="1" applyNumberFormat="1">
      <alignment vertical="center"/>
    </xf>
    <xf borderId="85" fillId="5" fontId="2" numFmtId="164" xfId="0" applyAlignment="1" applyBorder="1" applyFont="1" applyNumberFormat="1">
      <alignment vertical="center"/>
    </xf>
    <xf borderId="16" fillId="5" fontId="2" numFmtId="164" xfId="0" applyAlignment="1" applyBorder="1" applyFont="1" applyNumberFormat="1">
      <alignment vertical="center"/>
    </xf>
    <xf borderId="30" fillId="5" fontId="2" numFmtId="164" xfId="0" applyAlignment="1" applyBorder="1" applyFont="1" applyNumberFormat="1">
      <alignment vertical="center"/>
    </xf>
    <xf borderId="16" fillId="4" fontId="34" numFmtId="164" xfId="0" applyAlignment="1" applyBorder="1" applyFont="1" applyNumberFormat="1">
      <alignment horizontal="center" shrinkToFit="0" vertical="center" wrapText="1"/>
    </xf>
    <xf borderId="86" fillId="5" fontId="2" numFmtId="164" xfId="0" applyAlignment="1" applyBorder="1" applyFont="1" applyNumberFormat="1">
      <alignment vertical="center"/>
    </xf>
    <xf borderId="2" fillId="4" fontId="28" numFmtId="0" xfId="0" applyAlignment="1" applyBorder="1" applyFont="1">
      <alignment horizontal="center" vertical="center"/>
    </xf>
    <xf borderId="87" fillId="4" fontId="2" numFmtId="0" xfId="0" applyAlignment="1" applyBorder="1" applyFont="1">
      <alignment horizontal="left" vertical="center"/>
    </xf>
    <xf borderId="72" fillId="0"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2" fillId="0" fontId="2" numFmtId="164" xfId="0" applyAlignment="1" applyBorder="1" applyFont="1" applyNumberFormat="1">
      <alignment horizontal="right" shrinkToFit="0" vertical="center" wrapText="1"/>
    </xf>
    <xf borderId="73" fillId="0" fontId="2" numFmtId="164" xfId="0" applyAlignment="1" applyBorder="1" applyFont="1" applyNumberFormat="1">
      <alignment horizontal="right" shrinkToFit="0" vertical="center" wrapText="1"/>
    </xf>
    <xf borderId="88" fillId="4" fontId="2" numFmtId="164" xfId="0" applyAlignment="1" applyBorder="1" applyFont="1" applyNumberFormat="1">
      <alignment horizontal="right" shrinkToFit="0" vertical="center" wrapText="1"/>
    </xf>
    <xf borderId="25" fillId="0" fontId="2" numFmtId="164" xfId="0" applyAlignment="1" applyBorder="1" applyFont="1" applyNumberFormat="1">
      <alignment horizontal="right" shrinkToFit="0" vertical="center" wrapText="1"/>
    </xf>
    <xf borderId="16" fillId="4" fontId="34" numFmtId="167" xfId="0" applyAlignment="1" applyBorder="1" applyFont="1" applyNumberFormat="1">
      <alignment horizontal="center" shrinkToFit="0" vertical="center" wrapText="1"/>
    </xf>
    <xf borderId="72" fillId="0"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73" fillId="0" fontId="2" numFmtId="10" xfId="0" applyAlignment="1" applyBorder="1" applyFont="1" applyNumberFormat="1">
      <alignment horizontal="right" shrinkToFit="0" vertical="center" wrapText="1"/>
    </xf>
    <xf borderId="25" fillId="0" fontId="2" numFmtId="10" xfId="0" applyAlignment="1" applyBorder="1" applyFont="1" applyNumberFormat="1">
      <alignment horizontal="right" shrinkToFit="0" vertical="center" wrapText="1"/>
    </xf>
    <xf borderId="16" fillId="4" fontId="34" numFmtId="166" xfId="0" applyAlignment="1" applyBorder="1" applyFont="1" applyNumberFormat="1">
      <alignment horizontal="center" shrinkToFit="0" vertical="center" wrapText="1"/>
    </xf>
    <xf borderId="71" fillId="4" fontId="2" numFmtId="0" xfId="0" applyAlignment="1" applyBorder="1" applyFont="1">
      <alignment horizontal="left" vertical="center"/>
    </xf>
    <xf borderId="73" fillId="0" fontId="2" numFmtId="168" xfId="0" applyAlignment="1" applyBorder="1" applyFont="1" applyNumberFormat="1">
      <alignment horizontal="right" shrinkToFit="0" vertical="center" wrapText="1"/>
    </xf>
    <xf borderId="25" fillId="0" fontId="2" numFmtId="167" xfId="0" applyAlignment="1" applyBorder="1" applyFont="1" applyNumberFormat="1">
      <alignment horizontal="right" shrinkToFit="0" vertical="center" wrapText="1"/>
    </xf>
    <xf borderId="2" fillId="4" fontId="2" numFmtId="167" xfId="0" applyAlignment="1" applyBorder="1" applyFont="1" applyNumberFormat="1">
      <alignment horizontal="right" shrinkToFit="0" vertical="center" wrapText="1"/>
    </xf>
    <xf borderId="2" fillId="4" fontId="2" numFmtId="168" xfId="0" applyAlignment="1" applyBorder="1" applyFont="1" applyNumberFormat="1">
      <alignment horizontal="right" shrinkToFit="0" vertical="center" wrapText="1"/>
    </xf>
    <xf borderId="23" fillId="4" fontId="2" numFmtId="0" xfId="0" applyAlignment="1" applyBorder="1" applyFont="1">
      <alignment horizontal="left" vertical="center"/>
    </xf>
    <xf borderId="72" fillId="4" fontId="2" numFmtId="164" xfId="0" applyAlignment="1" applyBorder="1" applyFont="1" applyNumberFormat="1">
      <alignment horizontal="right" shrinkToFit="0" vertical="center" wrapText="1"/>
    </xf>
    <xf borderId="72" fillId="4" fontId="2" numFmtId="10" xfId="0" applyAlignment="1" applyBorder="1" applyFont="1" applyNumberFormat="1">
      <alignment horizontal="right" shrinkToFit="0" vertical="center" wrapText="1"/>
    </xf>
    <xf borderId="73" fillId="4" fontId="2" numFmtId="10" xfId="0" applyAlignment="1" applyBorder="1" applyFont="1" applyNumberFormat="1">
      <alignment horizontal="right" shrinkToFit="0" vertical="center" wrapText="1"/>
    </xf>
    <xf borderId="88" fillId="4" fontId="2" numFmtId="10" xfId="0" applyAlignment="1" applyBorder="1" applyFont="1" applyNumberFormat="1">
      <alignment horizontal="right" shrinkToFit="0" vertical="center" wrapText="1"/>
    </xf>
    <xf borderId="89" fillId="0" fontId="23" numFmtId="0" xfId="0" applyBorder="1" applyFont="1"/>
    <xf borderId="73" fillId="4" fontId="2" numFmtId="164" xfId="0" applyAlignment="1" applyBorder="1" applyFont="1" applyNumberFormat="1">
      <alignment horizontal="right" shrinkToFit="0" vertical="center" wrapText="1"/>
    </xf>
    <xf borderId="30" fillId="4" fontId="2" numFmtId="0" xfId="0" applyAlignment="1" applyBorder="1" applyFont="1">
      <alignment horizontal="left" vertical="center"/>
    </xf>
    <xf borderId="90" fillId="4" fontId="2" numFmtId="0" xfId="0" applyAlignment="1" applyBorder="1" applyFont="1">
      <alignment horizontal="left" vertical="center"/>
    </xf>
    <xf borderId="16" fillId="4" fontId="33" numFmtId="0" xfId="0" applyBorder="1" applyFont="1"/>
    <xf borderId="2" fillId="4" fontId="19" numFmtId="0" xfId="0" applyAlignment="1" applyBorder="1" applyFont="1">
      <alignment horizontal="center"/>
    </xf>
    <xf borderId="87" fillId="4" fontId="3" numFmtId="0" xfId="0" applyAlignment="1" applyBorder="1" applyFont="1">
      <alignment horizontal="left" vertical="center"/>
    </xf>
    <xf borderId="72" fillId="5" fontId="11" numFmtId="164" xfId="0" applyAlignment="1" applyBorder="1" applyFont="1" applyNumberFormat="1">
      <alignment vertical="center"/>
    </xf>
    <xf borderId="73" fillId="5" fontId="11" numFmtId="164" xfId="0" applyAlignment="1" applyBorder="1" applyFont="1" applyNumberFormat="1">
      <alignment vertical="center"/>
    </xf>
    <xf borderId="2" fillId="5" fontId="11" numFmtId="164" xfId="0" applyAlignment="1" applyBorder="1" applyFont="1" applyNumberFormat="1">
      <alignment vertical="center"/>
    </xf>
    <xf borderId="16" fillId="4" fontId="3" numFmtId="0" xfId="0" applyAlignment="1" applyBorder="1" applyFont="1">
      <alignment horizontal="left" vertical="center"/>
    </xf>
    <xf borderId="16" fillId="4" fontId="3" numFmtId="167" xfId="0" applyAlignment="1" applyBorder="1" applyFont="1" applyNumberFormat="1">
      <alignment horizontal="left" vertical="center"/>
    </xf>
    <xf borderId="16" fillId="4" fontId="19" numFmtId="167" xfId="0" applyBorder="1" applyFont="1" applyNumberFormat="1"/>
    <xf borderId="17" fillId="4" fontId="30" numFmtId="0" xfId="0" applyAlignment="1" applyBorder="1" applyFont="1">
      <alignment horizontal="left"/>
    </xf>
    <xf borderId="16" fillId="4" fontId="30" numFmtId="0" xfId="0" applyAlignment="1" applyBorder="1" applyFont="1">
      <alignment horizontal="left"/>
    </xf>
    <xf borderId="16" fillId="4" fontId="30" numFmtId="164" xfId="0" applyAlignment="1" applyBorder="1" applyFont="1" applyNumberFormat="1">
      <alignment horizontal="center"/>
    </xf>
    <xf borderId="16" fillId="4" fontId="30" numFmtId="164" xfId="0" applyAlignment="1" applyBorder="1" applyFont="1" applyNumberFormat="1">
      <alignment horizontal="left"/>
    </xf>
    <xf borderId="16" fillId="4" fontId="30" numFmtId="167" xfId="0" applyAlignment="1" applyBorder="1" applyFont="1" applyNumberFormat="1">
      <alignment horizontal="left"/>
    </xf>
    <xf borderId="16" fillId="4" fontId="30" numFmtId="169" xfId="0" applyAlignment="1" applyBorder="1" applyFont="1" applyNumberFormat="1">
      <alignment horizontal="left"/>
    </xf>
    <xf borderId="16" fillId="4" fontId="11" numFmtId="0" xfId="0" applyBorder="1" applyFont="1"/>
    <xf borderId="23" fillId="4" fontId="11" numFmtId="0" xfId="0" applyAlignment="1" applyBorder="1" applyFont="1">
      <alignment horizontal="center" vertical="center"/>
    </xf>
    <xf borderId="23" fillId="0" fontId="11" numFmtId="0" xfId="0" applyAlignment="1" applyBorder="1" applyFont="1">
      <alignment horizontal="left"/>
    </xf>
    <xf borderId="0" fillId="0" fontId="11" numFmtId="0" xfId="0" applyAlignment="1" applyFont="1">
      <alignment horizontal="left"/>
    </xf>
    <xf borderId="0" fillId="0" fontId="11" numFmtId="0" xfId="0" applyAlignment="1" applyFont="1">
      <alignment horizontal="center" vertic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3" fillId="0" fontId="11" numFmtId="0" xfId="0" applyAlignment="1" applyBorder="1" applyFont="1">
      <alignment horizontal="center" shrinkToFit="0" vertical="center" wrapText="1"/>
    </xf>
    <xf borderId="0" fillId="0" fontId="11" numFmtId="0" xfId="0" applyAlignment="1" applyFont="1">
      <alignment horizontal="center" shrinkToFit="0" vertical="center" wrapText="1"/>
    </xf>
    <xf borderId="2" fillId="6" fontId="2" numFmtId="167" xfId="0" applyBorder="1" applyFill="1" applyFont="1" applyNumberFormat="1"/>
    <xf borderId="2" fillId="0" fontId="2" numFmtId="0" xfId="0" applyBorder="1" applyFont="1"/>
    <xf borderId="23" fillId="0" fontId="2" numFmtId="0" xfId="0" applyBorder="1" applyFont="1"/>
    <xf borderId="0" fillId="0" fontId="2" numFmtId="0" xfId="0" applyFont="1"/>
    <xf borderId="16" fillId="4" fontId="28" numFmtId="167" xfId="0" applyBorder="1" applyFont="1" applyNumberFormat="1"/>
    <xf borderId="16" fillId="4" fontId="36" numFmtId="167" xfId="0" applyBorder="1" applyFont="1" applyNumberFormat="1"/>
    <xf borderId="16" fillId="4" fontId="37" numFmtId="0" xfId="0" applyBorder="1" applyFont="1"/>
    <xf borderId="16" fillId="4" fontId="7" numFmtId="167" xfId="0" applyBorder="1" applyFont="1" applyNumberFormat="1"/>
    <xf borderId="0" fillId="0" fontId="38" numFmtId="0" xfId="0" applyAlignment="1" applyFont="1">
      <alignment vertical="center"/>
    </xf>
    <xf borderId="0" fillId="0" fontId="6" numFmtId="0" xfId="0" applyAlignment="1" applyFont="1">
      <alignment horizontal="left" shrinkToFit="0" vertical="center" wrapText="1"/>
    </xf>
    <xf borderId="0" fillId="0" fontId="19" numFmtId="0" xfId="0" applyAlignment="1" applyFont="1">
      <alignment horizontal="left" vertical="center"/>
    </xf>
    <xf borderId="34" fillId="5" fontId="30" numFmtId="0" xfId="0" applyAlignment="1" applyBorder="1" applyFont="1">
      <alignment horizontal="center" shrinkToFit="0" vertical="center" wrapText="1"/>
    </xf>
    <xf borderId="23" fillId="7" fontId="34" numFmtId="0" xfId="0" applyAlignment="1" applyBorder="1" applyFill="1" applyFont="1">
      <alignment horizontal="center" shrinkToFit="0" vertical="center" wrapText="1"/>
    </xf>
    <xf borderId="40" fillId="7" fontId="34" numFmtId="0" xfId="0" applyAlignment="1" applyBorder="1" applyFont="1">
      <alignment horizontal="center" shrinkToFit="0" vertical="center" wrapText="1"/>
    </xf>
    <xf borderId="16" fillId="5" fontId="2" numFmtId="0" xfId="0" applyBorder="1" applyFont="1"/>
    <xf borderId="91" fillId="7" fontId="34" numFmtId="0" xfId="0" applyAlignment="1" applyBorder="1" applyFont="1">
      <alignment horizontal="center" shrinkToFit="0" vertical="center" wrapText="1"/>
    </xf>
    <xf borderId="34" fillId="7" fontId="34" numFmtId="0" xfId="0" applyAlignment="1" applyBorder="1" applyFont="1">
      <alignment horizontal="center" shrinkToFit="0" vertical="center" wrapText="1"/>
    </xf>
    <xf borderId="34" fillId="7" fontId="11" numFmtId="0" xfId="0" applyAlignment="1" applyBorder="1" applyFont="1">
      <alignment horizontal="center" shrinkToFit="0" vertical="center" wrapText="1"/>
    </xf>
    <xf borderId="92" fillId="7" fontId="34" numFmtId="0" xfId="0" applyAlignment="1" applyBorder="1" applyFont="1">
      <alignment horizontal="center" shrinkToFit="0" vertical="center" wrapText="1"/>
    </xf>
    <xf borderId="93" fillId="0" fontId="23" numFmtId="0" xfId="0" applyBorder="1" applyFont="1"/>
    <xf borderId="9" fillId="7" fontId="34" numFmtId="0" xfId="0" applyAlignment="1" applyBorder="1" applyFont="1">
      <alignment horizontal="center" shrinkToFit="0" vertical="center" wrapText="1"/>
    </xf>
    <xf borderId="94" fillId="7" fontId="34" numFmtId="0" xfId="0" applyAlignment="1" applyBorder="1" applyFont="1">
      <alignment horizontal="center" shrinkToFit="0" vertical="center" wrapText="1"/>
    </xf>
    <xf borderId="95" fillId="0" fontId="23" numFmtId="0" xfId="0" applyBorder="1" applyFont="1"/>
    <xf borderId="46" fillId="7" fontId="29" numFmtId="0" xfId="0" applyAlignment="1" applyBorder="1" applyFont="1">
      <alignment horizontal="center" shrinkToFit="0" vertical="center" wrapText="1"/>
    </xf>
    <xf borderId="46" fillId="5" fontId="29" numFmtId="0" xfId="0" applyAlignment="1" applyBorder="1" applyFont="1">
      <alignment horizontal="center" shrinkToFit="0" vertical="center" wrapText="1"/>
    </xf>
    <xf borderId="96" fillId="7" fontId="29" numFmtId="0" xfId="0" applyAlignment="1" applyBorder="1" applyFont="1">
      <alignment horizontal="center" shrinkToFit="0" vertical="center" wrapText="1"/>
    </xf>
    <xf borderId="91" fillId="7" fontId="29" numFmtId="0" xfId="0" applyAlignment="1" applyBorder="1" applyFont="1">
      <alignment horizontal="center" shrinkToFit="0" vertical="center" wrapText="1"/>
    </xf>
    <xf borderId="36" fillId="7" fontId="29" numFmtId="0" xfId="0" applyAlignment="1" applyBorder="1" applyFont="1">
      <alignment horizontal="center" shrinkToFit="0" vertical="center" wrapText="1"/>
    </xf>
    <xf borderId="21" fillId="5" fontId="29" numFmtId="0" xfId="0" applyAlignment="1" applyBorder="1" applyFont="1">
      <alignment horizontal="center" shrinkToFit="0" vertical="center" wrapText="1"/>
    </xf>
    <xf borderId="56" fillId="0" fontId="28" numFmtId="0" xfId="0" applyAlignment="1" applyBorder="1" applyFont="1">
      <alignment horizontal="center" vertical="top"/>
    </xf>
    <xf borderId="97" fillId="0" fontId="5" numFmtId="0" xfId="0" applyAlignment="1" applyBorder="1" applyFont="1">
      <alignment horizontal="center" shrinkToFit="0" vertical="top" wrapText="1"/>
    </xf>
    <xf borderId="56" fillId="0" fontId="2" numFmtId="164" xfId="0" applyAlignment="1" applyBorder="1" applyFont="1" applyNumberFormat="1">
      <alignment horizontal="right" shrinkToFit="0" vertical="center" wrapText="1"/>
    </xf>
    <xf borderId="56" fillId="4" fontId="2" numFmtId="164" xfId="0" applyAlignment="1" applyBorder="1" applyFont="1" applyNumberFormat="1">
      <alignment horizontal="right" shrinkToFit="0" vertical="center" wrapText="1"/>
    </xf>
    <xf borderId="56" fillId="0" fontId="17" numFmtId="0" xfId="0" applyAlignment="1" applyBorder="1" applyFont="1">
      <alignment shrinkToFit="0" vertical="top" wrapText="1"/>
    </xf>
    <xf borderId="56" fillId="0" fontId="6" numFmtId="164" xfId="0" applyAlignment="1" applyBorder="1" applyFont="1" applyNumberFormat="1">
      <alignment horizontal="right" shrinkToFit="0" vertical="center" wrapText="1"/>
    </xf>
    <xf borderId="98" fillId="4" fontId="5" numFmtId="0" xfId="0" applyAlignment="1" applyBorder="1" applyFont="1">
      <alignment horizontal="center" shrinkToFit="0" vertical="top" wrapText="1"/>
    </xf>
    <xf borderId="56" fillId="4" fontId="5" numFmtId="0" xfId="0" applyAlignment="1" applyBorder="1" applyFont="1">
      <alignment shrinkToFit="0" vertical="top" wrapText="1"/>
    </xf>
    <xf borderId="1" fillId="0" fontId="28" numFmtId="0" xfId="0" applyAlignment="1" applyBorder="1" applyFont="1">
      <alignment horizontal="center" vertical="top"/>
    </xf>
    <xf borderId="1" fillId="0" fontId="5" numFmtId="0" xfId="0" applyAlignment="1" applyBorder="1" applyFont="1">
      <alignment shrinkToFit="0" vertical="top" wrapText="1"/>
    </xf>
    <xf borderId="99" fillId="0" fontId="5" numFmtId="0" xfId="0" applyAlignment="1" applyBorder="1" applyFont="1">
      <alignment horizontal="center" shrinkToFit="0" vertical="top" wrapText="1"/>
    </xf>
    <xf borderId="100" fillId="0" fontId="2" numFmtId="164" xfId="0" applyAlignment="1" applyBorder="1" applyFont="1" applyNumberFormat="1">
      <alignment horizontal="right" shrinkToFit="0" vertical="center" wrapText="1"/>
    </xf>
    <xf borderId="2" fillId="5" fontId="2" numFmtId="164" xfId="0" applyAlignment="1" applyBorder="1" applyFont="1" applyNumberFormat="1">
      <alignment horizontal="right" vertical="center"/>
    </xf>
    <xf borderId="101" fillId="5" fontId="2" numFmtId="164" xfId="0" applyAlignment="1" applyBorder="1" applyFont="1" applyNumberFormat="1">
      <alignment horizontal="right" vertical="center"/>
    </xf>
    <xf borderId="72" fillId="5" fontId="2" numFmtId="164" xfId="0" applyAlignment="1" applyBorder="1" applyFont="1" applyNumberFormat="1">
      <alignment horizontal="right" vertical="center"/>
    </xf>
    <xf borderId="0" fillId="0" fontId="19" numFmtId="0" xfId="0" applyAlignment="1" applyFont="1">
      <alignment horizontal="left"/>
    </xf>
    <xf borderId="0" fillId="0" fontId="27" numFmtId="0" xfId="0" applyAlignment="1" applyFont="1">
      <alignment readingOrder="0" shrinkToFit="0" wrapText="0"/>
    </xf>
    <xf borderId="0" fillId="0" fontId="27" numFmtId="0" xfId="0" applyAlignment="1" applyFont="1">
      <alignment shrinkToFit="0" wrapText="0"/>
    </xf>
    <xf borderId="0" fillId="0" fontId="39" numFmtId="0" xfId="0" applyAlignment="1" applyFont="1">
      <alignment shrinkToFit="0" vertical="bottom" wrapText="0"/>
    </xf>
    <xf borderId="0" fillId="0" fontId="22" numFmtId="0" xfId="0" applyAlignment="1" applyFont="1">
      <alignment horizontal="left" readingOrder="0" shrinkToFit="0" wrapText="0"/>
    </xf>
    <xf borderId="99" fillId="0" fontId="40" numFmtId="0" xfId="0" applyAlignment="1" applyBorder="1" applyFont="1">
      <alignment horizontal="left" readingOrder="0"/>
    </xf>
    <xf borderId="0" fillId="0" fontId="39" numFmtId="0" xfId="0" applyAlignment="1" applyFont="1">
      <alignment shrinkToFit="0" wrapText="0"/>
    </xf>
    <xf borderId="99" fillId="0" fontId="41" numFmtId="0" xfId="0" applyAlignment="1" applyBorder="1" applyFont="1">
      <alignment horizontal="left" readingOrder="0"/>
    </xf>
    <xf borderId="99" fillId="3" fontId="34" numFmtId="0" xfId="0" applyAlignment="1" applyBorder="1" applyFont="1">
      <alignment horizontal="left" readingOrder="0"/>
    </xf>
    <xf borderId="0" fillId="0" fontId="39" numFmtId="0" xfId="0" applyAlignment="1" applyFont="1">
      <alignment horizontal="left" shrinkToFit="0" wrapText="0"/>
    </xf>
    <xf borderId="99" fillId="0" fontId="42" numFmtId="0" xfId="0" applyAlignment="1" applyBorder="1" applyFont="1">
      <alignment horizontal="left" readingOrder="0" shrinkToFit="0" vertical="bottom" wrapText="0"/>
    </xf>
    <xf borderId="0" fillId="0" fontId="42" numFmtId="0" xfId="0" applyAlignment="1" applyFont="1">
      <alignment horizontal="left" shrinkToFit="0" vertical="bottom" wrapText="0"/>
    </xf>
    <xf borderId="0" fillId="0" fontId="43" numFmtId="0" xfId="0" applyAlignment="1" applyFont="1">
      <alignment horizontal="left" shrinkToFit="0" wrapText="0"/>
    </xf>
    <xf borderId="23" fillId="0" fontId="7" numFmtId="0" xfId="0" applyAlignment="1" applyBorder="1" applyFont="1">
      <alignment horizontal="center" readingOrder="0"/>
    </xf>
    <xf borderId="99" fillId="0" fontId="34" numFmtId="0" xfId="0" applyAlignment="1" applyBorder="1" applyFont="1">
      <alignment horizontal="center" readingOrder="0"/>
    </xf>
    <xf borderId="102" fillId="0" fontId="34" numFmtId="0" xfId="0" applyAlignment="1" applyBorder="1" applyFont="1">
      <alignment horizontal="center" readingOrder="0"/>
    </xf>
    <xf borderId="103" fillId="0" fontId="34" numFmtId="0" xfId="0" applyAlignment="1" applyBorder="1" applyFont="1">
      <alignment horizontal="center" readingOrder="0"/>
    </xf>
    <xf borderId="99" fillId="0" fontId="23" numFmtId="0" xfId="0" applyBorder="1" applyFont="1"/>
    <xf borderId="102" fillId="0" fontId="23" numFmtId="0" xfId="0" applyBorder="1" applyFont="1"/>
    <xf borderId="8" fillId="0" fontId="44" numFmtId="0" xfId="0" applyAlignment="1" applyBorder="1" applyFont="1">
      <alignment horizontal="center" readingOrder="0" shrinkToFit="0" wrapText="0"/>
    </xf>
    <xf borderId="104" fillId="0" fontId="23" numFmtId="0" xfId="0" applyBorder="1" applyFont="1"/>
    <xf borderId="105" fillId="0" fontId="23" numFmtId="0" xfId="0" applyBorder="1" applyFont="1"/>
    <xf borderId="106" fillId="0" fontId="23" numFmtId="0" xfId="0" applyBorder="1" applyFont="1"/>
    <xf borderId="28" fillId="0" fontId="44" numFmtId="0" xfId="0" applyAlignment="1" applyBorder="1" applyFont="1">
      <alignment horizontal="center" readingOrder="0" shrinkToFit="0" wrapText="0"/>
    </xf>
    <xf borderId="107" fillId="0" fontId="23" numFmtId="0" xfId="0" applyBorder="1" applyFont="1"/>
    <xf borderId="108" fillId="0" fontId="45" numFmtId="0" xfId="0" applyAlignment="1" applyBorder="1" applyFont="1">
      <alignment horizontal="left" readingOrder="0" shrinkToFit="0" vertical="bottom" wrapText="0"/>
    </xf>
    <xf borderId="6" fillId="8" fontId="45" numFmtId="164" xfId="0" applyAlignment="1" applyBorder="1" applyFill="1" applyFont="1" applyNumberFormat="1">
      <alignment horizontal="right" readingOrder="0"/>
    </xf>
    <xf borderId="107" fillId="0" fontId="2" numFmtId="164" xfId="0" applyAlignment="1" applyBorder="1" applyFont="1" applyNumberFormat="1">
      <alignment horizontal="right" readingOrder="0" vertical="bottom"/>
    </xf>
    <xf borderId="2" fillId="8" fontId="39" numFmtId="165" xfId="0" applyAlignment="1" applyBorder="1" applyFont="1" applyNumberFormat="1">
      <alignment horizontal="right" readingOrder="0" shrinkToFit="0" vertical="bottom" wrapText="0"/>
    </xf>
    <xf borderId="6" fillId="0" fontId="45" numFmtId="164" xfId="0" applyAlignment="1" applyBorder="1" applyFont="1" applyNumberFormat="1">
      <alignment horizontal="right" readingOrder="0" vertical="bottom"/>
    </xf>
    <xf borderId="107" fillId="0" fontId="45" numFmtId="164" xfId="0" applyAlignment="1" applyBorder="1" applyFont="1" applyNumberFormat="1">
      <alignment horizontal="right" readingOrder="0" vertical="bottom"/>
    </xf>
    <xf borderId="28" fillId="0" fontId="45" numFmtId="164" xfId="0" applyAlignment="1" applyBorder="1" applyFont="1" applyNumberFormat="1">
      <alignment horizontal="right" readingOrder="0" vertical="bottom"/>
    </xf>
    <xf borderId="6" fillId="8" fontId="45" numFmtId="164" xfId="0" applyAlignment="1" applyBorder="1" applyFont="1" applyNumberFormat="1">
      <alignment horizontal="right" readingOrder="0" vertical="bottom"/>
    </xf>
    <xf borderId="0" fillId="8" fontId="39" numFmtId="164" xfId="0" applyAlignment="1" applyFont="1" applyNumberFormat="1">
      <alignment horizontal="right" readingOrder="0" shrinkToFit="0" wrapText="0"/>
    </xf>
    <xf borderId="0" fillId="8" fontId="43" numFmtId="0" xfId="0" applyAlignment="1" applyFont="1">
      <alignment horizontal="left" shrinkToFit="0" wrapText="0"/>
    </xf>
    <xf borderId="6" fillId="8" fontId="45" numFmtId="164" xfId="0" applyAlignment="1" applyBorder="1" applyFont="1" applyNumberFormat="1">
      <alignment horizontal="right" readingOrder="0" shrinkToFit="0" wrapText="0"/>
    </xf>
    <xf borderId="6" fillId="8" fontId="39" numFmtId="165" xfId="0" applyAlignment="1" applyBorder="1" applyFont="1" applyNumberFormat="1">
      <alignment horizontal="right" readingOrder="0" shrinkToFit="0" vertical="bottom" wrapText="0"/>
    </xf>
    <xf borderId="6" fillId="8" fontId="39" numFmtId="0" xfId="0" applyAlignment="1" applyBorder="1" applyFont="1">
      <alignment horizontal="right" readingOrder="0" shrinkToFit="0" vertical="bottom" wrapText="0"/>
    </xf>
    <xf borderId="99" fillId="0" fontId="45" numFmtId="0" xfId="0" applyAlignment="1" applyBorder="1" applyFont="1">
      <alignment horizontal="left" readingOrder="0" shrinkToFit="0" vertical="bottom" wrapText="0"/>
    </xf>
    <xf borderId="3" fillId="8" fontId="39" numFmtId="0" xfId="0" applyAlignment="1" applyBorder="1" applyFont="1">
      <alignment horizontal="right" readingOrder="0" shrinkToFit="0" vertical="bottom" wrapText="0"/>
    </xf>
    <xf borderId="23" fillId="0" fontId="45" numFmtId="0" xfId="0" applyAlignment="1" applyBorder="1" applyFont="1">
      <alignment horizontal="left" readingOrder="0" shrinkToFit="0" vertical="bottom" wrapText="0"/>
    </xf>
    <xf borderId="2" fillId="8" fontId="45" numFmtId="164" xfId="0" applyAlignment="1" applyBorder="1" applyFont="1" applyNumberFormat="1">
      <alignment horizontal="right" readingOrder="0" shrinkToFit="0" wrapText="0"/>
    </xf>
    <xf borderId="25" fillId="8" fontId="45" numFmtId="164" xfId="0" applyAlignment="1" applyBorder="1" applyFont="1" applyNumberFormat="1">
      <alignment horizontal="right" readingOrder="0" shrinkToFit="0" wrapText="0"/>
    </xf>
    <xf borderId="25" fillId="8" fontId="44" numFmtId="165" xfId="0" applyAlignment="1" applyBorder="1" applyFont="1" applyNumberFormat="1">
      <alignment horizontal="right" readingOrder="0" shrinkToFit="0" vertical="bottom" wrapText="0"/>
    </xf>
    <xf borderId="107" fillId="8" fontId="45" numFmtId="164" xfId="0" applyAlignment="1" applyBorder="1" applyFont="1" applyNumberFormat="1">
      <alignment horizontal="right" readingOrder="0" shrinkToFit="0" wrapText="0"/>
    </xf>
    <xf borderId="109" fillId="0" fontId="2" numFmtId="0" xfId="0" applyAlignment="1" applyBorder="1" applyFont="1">
      <alignment horizontal="center" shrinkToFit="0" vertical="center" wrapText="1"/>
    </xf>
    <xf borderId="109" fillId="0" fontId="23" numFmtId="0" xfId="0" applyBorder="1" applyFont="1"/>
    <xf borderId="0" fillId="0" fontId="39" numFmtId="167" xfId="0" applyAlignment="1" applyFont="1" applyNumberFormat="1">
      <alignment horizontal="left" shrinkToFit="0" wrapText="0"/>
    </xf>
    <xf borderId="0" fillId="0" fontId="43" numFmtId="0" xfId="0" applyAlignment="1" applyFont="1">
      <alignment horizontal="left" readingOrder="0" shrinkToFit="0" wrapText="0"/>
    </xf>
    <xf borderId="23" fillId="0" fontId="34" numFmtId="0" xfId="0" applyAlignment="1" applyBorder="1" applyFont="1">
      <alignment horizontal="center" readingOrder="0"/>
    </xf>
    <xf borderId="23" fillId="3" fontId="34" numFmtId="0" xfId="0" applyAlignment="1" applyBorder="1" applyFont="1">
      <alignment horizontal="center" readingOrder="0"/>
    </xf>
    <xf borderId="110" fillId="0" fontId="44" numFmtId="0" xfId="0" applyAlignment="1" applyBorder="1" applyFont="1">
      <alignment readingOrder="0" shrinkToFit="0" wrapText="0"/>
    </xf>
    <xf borderId="108" fillId="0" fontId="44" numFmtId="0" xfId="0" applyAlignment="1" applyBorder="1" applyFont="1">
      <alignment readingOrder="0" shrinkToFit="0" wrapText="0"/>
    </xf>
    <xf borderId="107" fillId="8" fontId="45" numFmtId="164" xfId="0" applyAlignment="1" applyBorder="1" applyFont="1" applyNumberFormat="1">
      <alignment horizontal="right" readingOrder="0" vertical="bottom"/>
    </xf>
    <xf borderId="0" fillId="8" fontId="43" numFmtId="0" xfId="0" applyAlignment="1" applyFont="1">
      <alignment horizontal="left" readingOrder="0" shrinkToFit="0" wrapText="0"/>
    </xf>
    <xf borderId="6" fillId="2" fontId="45" numFmtId="164" xfId="0" applyAlignment="1" applyBorder="1" applyFont="1" applyNumberFormat="1">
      <alignment horizontal="right" readingOrder="0"/>
    </xf>
    <xf borderId="107" fillId="0" fontId="46" numFmtId="164" xfId="0" applyAlignment="1" applyBorder="1" applyFont="1" applyNumberFormat="1">
      <alignment horizontal="right" readingOrder="0" vertical="bottom"/>
    </xf>
    <xf borderId="2" fillId="2" fontId="47" numFmtId="165" xfId="0" applyAlignment="1" applyBorder="1" applyFont="1" applyNumberFormat="1">
      <alignment horizontal="right" readingOrder="0" shrinkToFit="0" vertical="bottom" wrapText="0"/>
    </xf>
    <xf borderId="107" fillId="2" fontId="45" numFmtId="164" xfId="0" applyAlignment="1" applyBorder="1" applyFont="1" applyNumberFormat="1">
      <alignment horizontal="right" readingOrder="0" vertical="bottom"/>
    </xf>
    <xf borderId="6" fillId="2" fontId="47" numFmtId="165" xfId="0" applyAlignment="1" applyBorder="1" applyFont="1" applyNumberFormat="1">
      <alignment horizontal="right" readingOrder="0" shrinkToFit="0" vertical="bottom" wrapText="0"/>
    </xf>
    <xf borderId="0" fillId="0" fontId="39" numFmtId="0" xfId="0" applyAlignment="1" applyFont="1">
      <alignment horizontal="left" readingOrder="0" shrinkToFit="0" wrapText="0"/>
    </xf>
    <xf borderId="6" fillId="2" fontId="47" numFmtId="0" xfId="0" applyAlignment="1" applyBorder="1" applyFont="1">
      <alignment horizontal="right" readingOrder="0" shrinkToFit="0" vertical="bottom" wrapText="0"/>
    </xf>
    <xf borderId="1" fillId="2" fontId="47" numFmtId="0" xfId="0" applyAlignment="1" applyBorder="1" applyFont="1">
      <alignment horizontal="right" readingOrder="0" shrinkToFit="0" vertical="bottom" wrapText="0"/>
    </xf>
    <xf borderId="25" fillId="8" fontId="46" numFmtId="164" xfId="0" applyAlignment="1" applyBorder="1" applyFont="1" applyNumberFormat="1">
      <alignment horizontal="right" readingOrder="0" shrinkToFit="0" wrapText="0"/>
    </xf>
    <xf borderId="25" fillId="2" fontId="48" numFmtId="165" xfId="0" applyAlignment="1" applyBorder="1" applyFont="1" applyNumberFormat="1">
      <alignment horizontal="right" readingOrder="0" shrinkToFit="0" vertical="bottom" wrapText="0"/>
    </xf>
    <xf borderId="25" fillId="2" fontId="45" numFmtId="164" xfId="0" applyAlignment="1" applyBorder="1" applyFont="1" applyNumberFormat="1">
      <alignment horizontal="right" readingOrder="0" shrinkToFit="0" wrapText="0"/>
    </xf>
    <xf borderId="109" fillId="0" fontId="2" numFmtId="0" xfId="0" applyAlignment="1" applyBorder="1" applyFont="1">
      <alignment horizontal="center"/>
    </xf>
    <xf borderId="0" fillId="0" fontId="39" numFmtId="9" xfId="0" applyAlignment="1" applyFont="1" applyNumberFormat="1">
      <alignment horizontal="center" shrinkToFit="0" wrapText="0"/>
    </xf>
    <xf borderId="0" fillId="0" fontId="47" numFmtId="0" xfId="0" applyAlignment="1" applyFont="1">
      <alignment horizontal="left" shrinkToFit="0" wrapText="0"/>
    </xf>
    <xf borderId="0" fillId="0" fontId="47" numFmtId="0" xfId="0" applyAlignment="1" applyFont="1">
      <alignment shrinkToFit="0" vertical="bottom" wrapText="0"/>
    </xf>
    <xf borderId="110" fillId="0" fontId="48" numFmtId="0" xfId="0" applyAlignment="1" applyBorder="1" applyFont="1">
      <alignment readingOrder="0" shrinkToFit="0" wrapText="0"/>
    </xf>
    <xf borderId="108" fillId="0" fontId="48" numFmtId="0" xfId="0" applyAlignment="1" applyBorder="1" applyFont="1">
      <alignment readingOrder="0" shrinkToFit="0" wrapText="0"/>
    </xf>
    <xf borderId="6" fillId="0" fontId="2" numFmtId="164" xfId="0" applyAlignment="1" applyBorder="1" applyFont="1" applyNumberFormat="1">
      <alignment horizontal="right" readingOrder="0" vertical="bottom"/>
    </xf>
    <xf borderId="0" fillId="2" fontId="47" numFmtId="164" xfId="0" applyAlignment="1" applyFont="1" applyNumberFormat="1">
      <alignment horizontal="right" readingOrder="0" shrinkToFit="0" wrapText="0"/>
    </xf>
    <xf borderId="0" fillId="2" fontId="43" numFmtId="0" xfId="0" applyAlignment="1" applyFont="1">
      <alignment horizontal="left" readingOrder="0" shrinkToFit="0" wrapText="0"/>
    </xf>
    <xf borderId="25" fillId="2" fontId="46" numFmtId="164" xfId="0" applyAlignment="1" applyBorder="1" applyFont="1" applyNumberFormat="1">
      <alignment horizontal="right" readingOrder="0" shrinkToFit="0" wrapText="0"/>
    </xf>
    <xf borderId="8" fillId="0" fontId="49" numFmtId="0" xfId="0" applyAlignment="1" applyBorder="1" applyFont="1">
      <alignment horizontal="center" readingOrder="0" shrinkToFit="0" vertical="bottom" wrapText="0"/>
    </xf>
    <xf borderId="8" fillId="0" fontId="23" numFmtId="0" xfId="0" applyBorder="1" applyFont="1"/>
    <xf borderId="0" fillId="0" fontId="39" numFmtId="165" xfId="0" applyAlignment="1" applyFont="1" applyNumberFormat="1">
      <alignment horizontal="center" shrinkToFit="0" wrapText="0"/>
    </xf>
    <xf borderId="0" fillId="0" fontId="39" numFmtId="164" xfId="0" applyAlignment="1" applyFont="1" applyNumberFormat="1">
      <alignment horizontal="left" shrinkToFit="0" wrapText="0"/>
    </xf>
    <xf borderId="0" fillId="0" fontId="39" numFmtId="167" xfId="0" applyAlignment="1" applyFont="1" applyNumberFormat="1">
      <alignment shrinkToFit="0" vertical="bottom" wrapText="0"/>
    </xf>
    <xf borderId="0" fillId="0" fontId="39" numFmtId="164" xfId="0" applyAlignment="1" applyFont="1" applyNumberFormat="1">
      <alignment shrinkToFit="0" vertical="bottom" wrapText="0"/>
    </xf>
    <xf borderId="0" fillId="0" fontId="34" numFmtId="0" xfId="0" applyFont="1"/>
    <xf borderId="0" fillId="0" fontId="50" numFmtId="0" xfId="0" applyAlignment="1" applyFont="1">
      <alignment horizontal="left" readingOrder="0"/>
    </xf>
    <xf borderId="0" fillId="0" fontId="45" numFmtId="164" xfId="0" applyAlignment="1" applyFont="1" applyNumberFormat="1">
      <alignment horizontal="right" vertical="bottom"/>
    </xf>
    <xf borderId="0" fillId="0" fontId="39" numFmtId="9" xfId="0" applyAlignment="1" applyFont="1" applyNumberFormat="1">
      <alignment shrinkToFit="0" vertical="bottom" wrapText="0"/>
    </xf>
    <xf borderId="0" fillId="0" fontId="39" numFmtId="169"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10.xml"/><Relationship Id="rId22" Type="http://schemas.openxmlformats.org/officeDocument/2006/relationships/externalLink" Target="externalLinks/externalLink12.xml"/><Relationship Id="rId21" Type="http://schemas.openxmlformats.org/officeDocument/2006/relationships/externalLink" Target="externalLinks/externalLink11.xml"/><Relationship Id="rId24" Type="http://schemas.openxmlformats.org/officeDocument/2006/relationships/externalLink" Target="externalLinks/externalLink14.xml"/><Relationship Id="rId23" Type="http://schemas.openxmlformats.org/officeDocument/2006/relationships/externalLink" Target="externalLinks/externalLink13.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16.xml"/><Relationship Id="rId25" Type="http://schemas.openxmlformats.org/officeDocument/2006/relationships/externalLink" Target="externalLinks/externalLink15.xml"/><Relationship Id="rId28" Type="http://schemas.openxmlformats.org/officeDocument/2006/relationships/externalLink" Target="externalLinks/externalLink18.xml"/><Relationship Id="rId27" Type="http://schemas.openxmlformats.org/officeDocument/2006/relationships/externalLink" Target="externalLinks/externalLink17.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externalLink" Target="externalLinks/externalLink19.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externalLink" Target="externalLinks/externalLink1.xml"/><Relationship Id="rId10" Type="http://schemas.openxmlformats.org/officeDocument/2006/relationships/worksheet" Target="worksheets/sheet7.xml"/><Relationship Id="rId13" Type="http://schemas.openxmlformats.org/officeDocument/2006/relationships/externalLink" Target="externalLinks/externalLink3.xml"/><Relationship Id="rId12" Type="http://schemas.openxmlformats.org/officeDocument/2006/relationships/externalLink" Target="externalLinks/externalLink2.xml"/><Relationship Id="rId15" Type="http://schemas.openxmlformats.org/officeDocument/2006/relationships/externalLink" Target="externalLinks/externalLink5.xml"/><Relationship Id="rId14" Type="http://schemas.openxmlformats.org/officeDocument/2006/relationships/externalLink" Target="externalLinks/externalLink4.xml"/><Relationship Id="rId17" Type="http://schemas.openxmlformats.org/officeDocument/2006/relationships/externalLink" Target="externalLinks/externalLink7.xml"/><Relationship Id="rId16" Type="http://schemas.openxmlformats.org/officeDocument/2006/relationships/externalLink" Target="externalLinks/externalLink6.xml"/><Relationship Id="rId19" Type="http://schemas.openxmlformats.org/officeDocument/2006/relationships/externalLink" Target="externalLinks/externalLink9.xml"/><Relationship Id="rId18"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hous.busmgmt\Facilities%20Project\HRL%20PROJECT%20PLAN\HRL%20PROJECT%20PLAN%20d%207-31-17%20as%20of%208-2-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fiore1\AppData\Local\Microsoft\Windows\INetCache\Content.Outlook\4GNO2EKF\Summer%20Operations%20451993%20Budget%20Projections%20FY22%20-%20FY26%20DRAFT%20d%201.11.2021%20v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holtzma\Downloads\FCFSM%2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allaudet\Acctg%20Office\Institution\GUGLTB1A-Trial%20Balanc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pelosi\AppData\Local\Microsoft\Windows\INetCache\Content.Outlook\JSF81BG5\EG%20Fund%20Revenue%20Alt%20Sort%20New%20for%20FY19%20JUNE%20v%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Accounting\Beth%20Cantrell\Budget\FY16\PW%20Labs%20Lease%20Amortization%20ESTIMATE_FY15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shared\hous.financials\KEVIN\FY2018\HRL%20Project%20Plan\Project%20Plan%20Files%202-4-18\HRL%20PROJECT%20PLAN%20d%201-31-2018%20Org%20927%20913%20933%2093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shared\hous.financials\KEVIN\FY2019\Projects\FY2019%20HRL%20Project%20Plan\FY19%20Project%20Plan%20WP%20&amp;%20Cleanup\HRL%20PROJECT%20PLAN%20%20For%20Clean-Up%20of%20Previous%20Years%20Data%20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connorcs.sharepoint.com/WIN95/TEMP/MTHFE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nyumc.org/Health%20Plan%20COE/IT%20Strategy/app%20assessment/CF%20IT%20Application%20Assessment%20Tool%20083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pelosi\AppData\Local\Microsoft\Windows\INetCache\Content.Outlook\OJP1FSCU\FY23SixYrPlanWorksheetPt1.%206.08.22updates..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hared\hous.financials\Maggie\Banner%20Monthly%20Report-%20Backup\August%202018\Fin_Exp%20for%20month%20August%2031-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holtzma\Downloads\FCFBW%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ccounting\Beth%20Cantrell\Sources%20and%20Uses\06.30.2019\Program%20Benefits%20FY%202018%20by%20division%20and%20payment%20type_updated%20for%20GMU%20budget%20projection%20FY%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frink\AppData\Local\Microsoft\Windows\INetCache\Content.Outlook\FBDDMT3Z\FCFSM%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connorcs.sharepoint.com/Accounting/Susan%20Van%20Leunen/Audit%20Preparation/FY2014%20-%202015/Financial%20Statements/Endow%20bals_updat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Sandeep\AppData\Local\Microsoft\Windows\Temporary%20Internet%20Files\Content.Outlook\7RTMHQMS\2012%20GT%20-%20Final\%239%20Pledges%20Receivable%20Rollforward%20and%20Sup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connorcs.sharepoint.com/WINDOWS/TEMP/1998%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ccounting\Susan%20Van%20Leunen\Eminent%20Scholars\Copy%20of%20Eminent%20Scholars%20Payout%20FY16%20Budget%20Request%2006%2022%202016.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ilter LU"/>
      <sheetName val="PT HRL Project Plan 6-30-17"/>
      <sheetName val="451927 Sort by Building"/>
      <sheetName val="451927 Sort by Build 6-15-17"/>
      <sheetName val="Project Report"/>
      <sheetName val="Sort Build 4 MF 7-31-17"/>
      <sheetName val="Leo HRL Project Plan 7-31-17"/>
      <sheetName val="-Ron HRL Project Plan 7-31-17"/>
      <sheetName val="Zac HRL Project Plan 7-31-17"/>
      <sheetName val="L Hutt HRL Project Plan 7-31-17"/>
      <sheetName val="PT EP Lookup Table"/>
      <sheetName val="HRL PO Invoice Status Report w "/>
      <sheetName val="HRL PO Invoice Status OLD"/>
      <sheetName val="Chart of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Projection Summary"/>
      <sheetName val="K Sheehan - 451993"/>
      <sheetName val="SO Budget Draft FY22-26"/>
      <sheetName val="Marketing Budget"/>
      <sheetName val="SO Budget Draft FY22-26 (2)"/>
      <sheetName val="Sum Ops Rates 2022-2026"/>
      <sheetName val="Sum Ops Roster"/>
      <sheetName val="Oper Exp 451993 Summer Ops"/>
      <sheetName val="Debt &amp; Telcom Allocation"/>
      <sheetName val="FY2022 Proposed SO Rates"/>
      <sheetName val="BOV Rates 20-21"/>
      <sheetName val="Summer Staff 2019"/>
      <sheetName val="USNWR Rankings"/>
      <sheetName val="SO EOY Analysis 2017-2019"/>
      <sheetName val="Hall Inventory"/>
      <sheetName val="Lookup Tables"/>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sheetDataSet>
  </externalBook>
</externalLink>
</file>

<file path=xl/externalLinks/externalLink1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
      <sheetName val="Orgs"/>
      <sheetName val="Departments"/>
      <sheetName val="Tables"/>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heet1"/>
    </sheetNames>
    <sheetDataSet>
      <sheetData sheetId="0"/>
    </sheetDataSet>
  </externalBook>
</externalLink>
</file>

<file path=xl/externalLinks/externalLink1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heet1 (2)"/>
      <sheetName val="Sheet1"/>
      <sheetName val="Multiyear for projn"/>
      <sheetName val="parts 2,3"/>
      <sheetName val="fin aid"/>
      <sheetName val="waivers"/>
      <sheetName val="Multiyear"/>
      <sheetName val="Macro1"/>
      <sheetName val="Copy Multiyear for Ptable"/>
      <sheetName val="Ptable"/>
      <sheetName val="spring retention"/>
      <sheetName val="play with spring"/>
      <sheetName val="play with fall"/>
      <sheetName val="model comp sept"/>
      <sheetName val="tuit model recon sept"/>
      <sheetName val="oct act to disc lvl5"/>
      <sheetName val="oct rev bud to disc lvl5"/>
      <sheetName val="proj vs actual"/>
      <sheetName val="fy14 fin aid proj"/>
      <sheetName val="play with spring summary dave"/>
      <sheetName val="june cleanup entry"/>
      <sheetName val="Sheet1_(2)"/>
      <sheetName val="Multiyear_for_projn"/>
      <sheetName val="parts_2,3"/>
      <sheetName val="fin_aid"/>
      <sheetName val="Copy_Multiyear_for_Ptable"/>
      <sheetName val="spring_retention"/>
      <sheetName val="play_with_spring"/>
      <sheetName val="play_with_fall"/>
      <sheetName val="model_comp_sept"/>
      <sheetName val="tuit_model_recon_sept"/>
      <sheetName val="oct_act_to_disc_lvl5"/>
      <sheetName val="oct_rev_bud_to_disc_lvl5"/>
      <sheetName val="proj_vs_actual"/>
      <sheetName val="fy14_fin_aid_proj"/>
      <sheetName val="play_with_spring_summary_dave"/>
      <sheetName val="june_cleanup_ent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N- Capital lease"/>
      <sheetName val="PWC Housing Amortization Sch"/>
      <sheetName val="PWC Housing lease schedule"/>
      <sheetName val="Fd 09 TB PW Hsing 9 30 12"/>
      <sheetName val="PWC Lab Amortization Sch"/>
      <sheetName val="PWC Lab lease schedule"/>
      <sheetName val="Fd 10 TB PW Lab 9 30 12"/>
      <sheetName val="Fd 10 TB PW Lab 12 31 13"/>
      <sheetName val="Fd 10 TB PW Lab 3 31 15"/>
      <sheetName val="Detail of GL 108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ilter LU"/>
      <sheetName val="451927 Sort by Building"/>
      <sheetName val="Project Plan by Build 1-31-18"/>
      <sheetName val="Project Detail 1-31-18"/>
      <sheetName val="FY19 Furn Costs"/>
      <sheetName val="PT Project Plan 1-31-18"/>
      <sheetName val="MGC &amp; BH Renewals Budgets"/>
      <sheetName val="Chart of Accounts"/>
      <sheetName val="Sort Build 4 MF 7-31-17"/>
      <sheetName val="HRL PO Invoice Status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ilter LU"/>
      <sheetName val="451927 Sort by Building"/>
      <sheetName val="Proj Plan by Build 5-31-18"/>
      <sheetName val="Project Detail 5-31-18"/>
      <sheetName val="HRL TW Rehab Exp Est"/>
      <sheetName val="451927-74870 EN 5-23-18"/>
      <sheetName val="EP2766223 Blockhouse"/>
      <sheetName val="FY19 Furn Costs"/>
      <sheetName val="PT Project Plan 5-31-8"/>
      <sheetName val="MGC &amp; BH Renewals Budgets"/>
      <sheetName val="Follow-up Items EOY FY18"/>
      <sheetName val="Chart of Accounts"/>
      <sheetName val="Sort Build 4 MF 7-31-17"/>
      <sheetName val="HRL PO Invoice Status OLD"/>
      <sheetName val="HRL PROJECT PLAN  For Clean-Up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Parameters"/>
      <sheetName val="Prepaid Rent Analysis"/>
      <sheetName val="Open Invoices"/>
      <sheetName val="Mgmt Fee Calculation"/>
      <sheetName val="Contractors Report"/>
      <sheetName val="Insurance"/>
      <sheetName val="Distribution"/>
      <sheetName val="Prepaid_Rent_Analysis"/>
      <sheetName val="Open_Invoices"/>
      <sheetName val="Mgmt_Fee_Calculation"/>
      <sheetName val="Contractors_Repor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Set>
  </externalBook>
</externalLink>
</file>

<file path=xl/externalLinks/externalLink1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Template Overview"/>
      <sheetName val="Application"/>
      <sheetName val="Instructions (Functional Axis)"/>
      <sheetName val="Functional Criterion Guidelines"/>
      <sheetName val="Functional Adequacy "/>
      <sheetName val="Instructions (Technical Axis)"/>
      <sheetName val="Tech Criterion Guidelines"/>
      <sheetName val="Business Process"/>
      <sheetName val="App. to Bus. Process Mapping"/>
      <sheetName val="Owners"/>
      <sheetName val="Technical Adequacy"/>
      <sheetName val="Tech Graph (Key Apps)"/>
      <sheetName val="Tech Graph (All Apps)"/>
      <sheetName val="Overall Adequacy"/>
      <sheetName val="Investment Priority "/>
      <sheetName val="Overall Adequacy Results"/>
      <sheetName val="Tech_Adequacy Results"/>
      <sheetName val="Adequacy Weightings"/>
      <sheetName val="Investment Priority (Process)"/>
      <sheetName val="D2 - Evaluation Data"/>
      <sheetName val="D3 - Evaluation Results SS"/>
      <sheetName val="Ownership"/>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refreshError="1"/>
      <sheetData sheetId="19"/>
      <sheetData sheetId="20"/>
      <sheetData sheetId="21"/>
    </sheetDataSet>
  </externalBook>
</externalLink>
</file>

<file path=xl/externalLinks/externalLink1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ons"/>
      <sheetName val="Institution ID"/>
      <sheetName val="1-ISUG T&amp;F Increase Rate"/>
      <sheetName val="2-Tuit &amp; Oth NGF Rev"/>
      <sheetName val="2-Tuit &amp; Oth NGF Rev (Detail)"/>
      <sheetName val="3-Academic-Financial"/>
      <sheetName val="3-Academic-Financial (Detail)"/>
      <sheetName val="P&amp;L Fund (Long Sheet-Comp)"/>
      <sheetName val="Comp Analysis"/>
      <sheetName val="4-GF Request"/>
      <sheetName val="5-Financial Ai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in_Exp"/>
      <sheetName val="451907"/>
      <sheetName val="451908"/>
      <sheetName val="451910"/>
      <sheetName val="451911"/>
      <sheetName val="451913"/>
      <sheetName val="451916"/>
      <sheetName val="451919"/>
      <sheetName val="451925"/>
      <sheetName val="451926"/>
      <sheetName val="451927"/>
      <sheetName val="451928"/>
      <sheetName val="451929"/>
      <sheetName val="451930"/>
      <sheetName val="451931"/>
      <sheetName val="451933"/>
      <sheetName val="451934"/>
      <sheetName val="45193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
      <sheetName val="Departments"/>
      <sheetName val="Orgs"/>
      <sheetName val="Tabl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 GMU BUDGET BOOK 1-27"/>
      <sheetName val="FY 18 Pivot by GL"/>
      <sheetName val="Formatted table - 18 by GL"/>
      <sheetName val="Pivot copy FY 18 by GL"/>
      <sheetName val="Formatted table - 18 prog"/>
      <sheetName val="Pivot admin sup 18"/>
      <sheetName val="Pivot copy FY 18 GL - other exp"/>
      <sheetName val="Pivot copy FY 18"/>
      <sheetName val="Admin support 18"/>
      <sheetName val="ES 18"/>
      <sheetName val="Pivot FY 18"/>
      <sheetName val="Pivot FY 18 by GL "/>
      <sheetName val="Release FY 2018 w admin"/>
      <sheetName val="admin support GL detail 18"/>
      <sheetName val="Release FY 2018"/>
      <sheetName val="Division codes"/>
      <sheetName val="Purpose codes"/>
      <sheetName val="pivot 17 by GL"/>
      <sheetName val="Formatted table - 17 by GL"/>
      <sheetName val="admin supp"/>
      <sheetName val="es summary 17"/>
      <sheetName val="FY17 GL 7010"/>
      <sheetName val="Formatted table - 17 w es recla"/>
      <sheetName val="FOR BUDGET BOOK - 18 est"/>
      <sheetName val="mercatus"/>
      <sheetName val="FOR BUDGET BOOK - 17"/>
      <sheetName val="by GL code - to GMU  OSP"/>
      <sheetName val="Formatted table - 17"/>
      <sheetName val="pivot 17 copy"/>
      <sheetName val="SOFE by Fund (UR rest #1)"/>
      <sheetName val="Sheet1"/>
      <sheetName val="Sheet6"/>
      <sheetName val="Sheet7"/>
      <sheetName val="pivot 17"/>
      <sheetName val="release detail FY 17"/>
      <sheetName val="Project listing"/>
      <sheetName val="FOR BUDGET BOOK"/>
      <sheetName val="Formatted table - 16 w es recla"/>
      <sheetName val="pivot copy - FY 15"/>
      <sheetName val="pivot - FY 15"/>
      <sheetName val="release FY 2015"/>
      <sheetName val="es summary"/>
      <sheetName val="pivot copy 16"/>
      <sheetName val="Formatted table - 15"/>
      <sheetName val="eminent scholars 16"/>
      <sheetName val="Sheet2"/>
      <sheetName val="Sheet3"/>
      <sheetName val="Sheet4"/>
      <sheetName val="Sheet5"/>
      <sheetName val="pivot FY 16"/>
      <sheetName val="release FY 2016"/>
      <sheetName val="SOFE by proj by RES 16"/>
      <sheetName val="SOFE by proj by Fund 16"/>
      <sheetName val="purpose"/>
      <sheetName val="div"/>
      <sheetName val="dept2"/>
      <sheetName val="Project classifications FY15"/>
      <sheetName val="Eminent Scholars - 15"/>
      <sheetName val="es summary 15"/>
      <sheetName val="CHSS release"/>
      <sheetName val="PROG BENES - 15"/>
      <sheetName val="sofe by project - 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
      <sheetName val="Orgs"/>
      <sheetName val="Departments"/>
      <sheetName val="Table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Endow Bal (2)"/>
      <sheetName val="Endow Bal"/>
      <sheetName val="06302013"/>
      <sheetName val="New accounts - 6302013"/>
      <sheetName val="09302012"/>
      <sheetName val="12312012"/>
      <sheetName val="03312013"/>
      <sheetName val="06302012"/>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1061 - 5 Year Pledge Table"/>
      <sheetName val="1061 - Rollforward of balances"/>
      <sheetName val="1061 - Pmts thru 8_8"/>
      <sheetName val="1062 - Summary of Discounts"/>
      <sheetName val="1062 - Rates for FY12 Pledges"/>
      <sheetName val="1062 - Rationale for Rate Used"/>
      <sheetName val="Detail of 4050"/>
      <sheetName val="Detail of 1061"/>
      <sheetName val="Detail of 8801"/>
      <sheetName val="1061_-_5_Year_Pledge_Table"/>
      <sheetName val="1061_-_Rollforward_of_balances"/>
      <sheetName val="1061_-_Pmts_thru_8_8"/>
      <sheetName val="1062_-_Summary_of_Discounts"/>
      <sheetName val="1062_-_Rates_for_FY12_Pledges"/>
      <sheetName val="1062_-_Rationale_for_Rate_Used"/>
      <sheetName val="Detail_of_4050"/>
      <sheetName val="Detail_of_1061"/>
      <sheetName val="Detail_of_88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nts"/>
      <sheetName val="Recoveries"/>
      <sheetName val="FRC"/>
      <sheetName val="Other Non-Oper Exp Sch"/>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ummary"/>
      <sheetName val="Sheet2"/>
      <sheetName val="Gift bal 123115"/>
      <sheetName val="MV 123115"/>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ddicken2@gmu.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0.29"/>
    <col customWidth="1" min="2" max="2" width="19.0"/>
    <col customWidth="1" min="3" max="21" width="164.43"/>
  </cols>
  <sheetData>
    <row r="1" ht="21.0" customHeight="1">
      <c r="A1" s="1" t="s">
        <v>0</v>
      </c>
      <c r="B1" s="2"/>
      <c r="C1" s="2"/>
      <c r="D1" s="2"/>
      <c r="E1" s="2"/>
      <c r="F1" s="2"/>
      <c r="G1" s="2"/>
      <c r="H1" s="2"/>
      <c r="I1" s="2"/>
      <c r="J1" s="2"/>
      <c r="K1" s="2"/>
      <c r="L1" s="2"/>
      <c r="M1" s="2"/>
      <c r="N1" s="2"/>
      <c r="O1" s="2"/>
      <c r="P1" s="2"/>
      <c r="Q1" s="2"/>
      <c r="R1" s="2"/>
      <c r="S1" s="2"/>
      <c r="T1" s="2"/>
      <c r="U1" s="2"/>
    </row>
    <row r="2" ht="21.0" customHeight="1">
      <c r="A2" s="3" t="s">
        <v>1</v>
      </c>
      <c r="B2" s="2"/>
      <c r="C2" s="2"/>
      <c r="D2" s="2"/>
      <c r="E2" s="2"/>
      <c r="F2" s="2"/>
      <c r="G2" s="2"/>
      <c r="H2" s="2"/>
      <c r="I2" s="2"/>
      <c r="J2" s="2"/>
      <c r="K2" s="2"/>
      <c r="L2" s="2"/>
      <c r="M2" s="2"/>
      <c r="N2" s="2"/>
      <c r="O2" s="2"/>
      <c r="P2" s="2"/>
      <c r="Q2" s="2"/>
      <c r="R2" s="2"/>
      <c r="S2" s="2"/>
      <c r="T2" s="2"/>
      <c r="U2" s="2"/>
    </row>
    <row r="3" ht="23.25" customHeight="1">
      <c r="A3" s="1" t="s">
        <v>2</v>
      </c>
      <c r="B3" s="2"/>
      <c r="C3" s="2"/>
      <c r="D3" s="2"/>
      <c r="E3" s="2"/>
      <c r="F3" s="2"/>
      <c r="G3" s="2"/>
      <c r="H3" s="2"/>
      <c r="I3" s="2"/>
      <c r="J3" s="2"/>
      <c r="K3" s="2"/>
      <c r="L3" s="2"/>
      <c r="M3" s="2"/>
      <c r="N3" s="2"/>
      <c r="O3" s="2"/>
      <c r="P3" s="2"/>
      <c r="Q3" s="2"/>
      <c r="R3" s="2"/>
      <c r="S3" s="2"/>
      <c r="T3" s="2"/>
      <c r="U3" s="2"/>
    </row>
    <row r="4" ht="21.0" customHeight="1">
      <c r="A4" s="4" t="s">
        <v>3</v>
      </c>
      <c r="B4" s="2"/>
      <c r="C4" s="2"/>
      <c r="D4" s="2"/>
      <c r="E4" s="2"/>
      <c r="F4" s="2"/>
      <c r="G4" s="2"/>
      <c r="H4" s="2"/>
      <c r="I4" s="2"/>
      <c r="J4" s="2"/>
      <c r="K4" s="2"/>
      <c r="L4" s="2"/>
      <c r="M4" s="2"/>
      <c r="N4" s="2"/>
      <c r="O4" s="2"/>
      <c r="P4" s="2"/>
      <c r="Q4" s="2"/>
      <c r="R4" s="2"/>
      <c r="S4" s="2"/>
      <c r="T4" s="2"/>
      <c r="U4" s="2"/>
    </row>
    <row r="5" ht="92.25" customHeight="1">
      <c r="A5" s="5" t="s">
        <v>4</v>
      </c>
      <c r="B5" s="6"/>
      <c r="C5" s="6"/>
      <c r="D5" s="6"/>
      <c r="E5" s="6"/>
      <c r="F5" s="6"/>
      <c r="G5" s="6"/>
      <c r="H5" s="6"/>
      <c r="I5" s="6"/>
      <c r="J5" s="6"/>
      <c r="K5" s="6"/>
      <c r="L5" s="6"/>
      <c r="M5" s="6"/>
      <c r="N5" s="6"/>
      <c r="O5" s="6"/>
      <c r="P5" s="6"/>
      <c r="Q5" s="6"/>
      <c r="R5" s="6"/>
      <c r="S5" s="6"/>
      <c r="T5" s="6"/>
      <c r="U5" s="6"/>
    </row>
    <row r="6" ht="21.0" customHeight="1">
      <c r="A6" s="4" t="s">
        <v>5</v>
      </c>
      <c r="B6" s="7"/>
      <c r="C6" s="7"/>
      <c r="D6" s="7"/>
      <c r="E6" s="7"/>
      <c r="F6" s="7"/>
      <c r="G6" s="7"/>
      <c r="H6" s="7"/>
      <c r="I6" s="7"/>
      <c r="J6" s="7"/>
      <c r="K6" s="7"/>
      <c r="L6" s="7"/>
      <c r="M6" s="7"/>
      <c r="N6" s="7"/>
      <c r="O6" s="7"/>
      <c r="P6" s="7"/>
      <c r="Q6" s="7"/>
      <c r="R6" s="7"/>
      <c r="S6" s="7"/>
      <c r="T6" s="7"/>
      <c r="U6" s="7"/>
    </row>
    <row r="7" ht="54.75" customHeight="1">
      <c r="A7" s="8" t="s">
        <v>6</v>
      </c>
      <c r="B7" s="6"/>
      <c r="C7" s="6"/>
      <c r="D7" s="6"/>
      <c r="E7" s="6"/>
      <c r="F7" s="6"/>
      <c r="G7" s="6"/>
      <c r="H7" s="6"/>
      <c r="I7" s="6"/>
      <c r="J7" s="6"/>
      <c r="K7" s="6"/>
      <c r="L7" s="6"/>
      <c r="M7" s="6"/>
      <c r="N7" s="6"/>
      <c r="O7" s="6"/>
      <c r="P7" s="6"/>
      <c r="Q7" s="6"/>
      <c r="R7" s="6"/>
      <c r="S7" s="6"/>
      <c r="T7" s="6"/>
      <c r="U7" s="6"/>
    </row>
    <row r="8" ht="61.5" customHeight="1">
      <c r="A8" s="9" t="s">
        <v>7</v>
      </c>
      <c r="B8" s="6"/>
      <c r="C8" s="6"/>
      <c r="D8" s="6"/>
      <c r="E8" s="6"/>
      <c r="F8" s="6"/>
      <c r="G8" s="6"/>
      <c r="H8" s="6"/>
      <c r="I8" s="6"/>
      <c r="J8" s="6"/>
      <c r="K8" s="6"/>
      <c r="L8" s="6"/>
      <c r="M8" s="6"/>
      <c r="N8" s="6"/>
      <c r="O8" s="6"/>
      <c r="P8" s="6"/>
      <c r="Q8" s="6"/>
      <c r="R8" s="6"/>
      <c r="S8" s="6"/>
      <c r="T8" s="6"/>
      <c r="U8" s="6"/>
    </row>
    <row r="9" ht="33.0" customHeight="1">
      <c r="A9" s="10" t="s">
        <v>8</v>
      </c>
      <c r="B9" s="6"/>
      <c r="C9" s="6"/>
      <c r="D9" s="6"/>
      <c r="E9" s="6"/>
      <c r="F9" s="6"/>
      <c r="G9" s="6"/>
      <c r="H9" s="6"/>
      <c r="I9" s="6"/>
      <c r="J9" s="6"/>
      <c r="K9" s="6"/>
      <c r="L9" s="6"/>
      <c r="M9" s="6"/>
      <c r="N9" s="6"/>
      <c r="O9" s="6"/>
      <c r="P9" s="6"/>
      <c r="Q9" s="6"/>
      <c r="R9" s="6"/>
      <c r="S9" s="6"/>
      <c r="T9" s="6"/>
      <c r="U9" s="6"/>
    </row>
    <row r="10" ht="22.5" customHeight="1">
      <c r="A10" s="11" t="s">
        <v>9</v>
      </c>
      <c r="B10" s="6"/>
      <c r="C10" s="6"/>
      <c r="D10" s="6"/>
      <c r="E10" s="6"/>
      <c r="F10" s="6"/>
      <c r="G10" s="6"/>
      <c r="H10" s="6"/>
      <c r="I10" s="6"/>
      <c r="J10" s="6"/>
      <c r="K10" s="6"/>
      <c r="L10" s="6"/>
      <c r="M10" s="6"/>
      <c r="N10" s="6"/>
      <c r="O10" s="6"/>
      <c r="P10" s="6"/>
      <c r="Q10" s="6"/>
      <c r="R10" s="6"/>
      <c r="S10" s="6"/>
      <c r="T10" s="6"/>
      <c r="U10" s="6"/>
    </row>
    <row r="11" ht="225.75" customHeight="1">
      <c r="A11" s="12" t="s">
        <v>10</v>
      </c>
      <c r="B11" s="13"/>
      <c r="C11" s="13"/>
      <c r="D11" s="13"/>
      <c r="E11" s="13"/>
      <c r="F11" s="13"/>
      <c r="G11" s="13"/>
      <c r="H11" s="13"/>
      <c r="I11" s="13"/>
      <c r="J11" s="13"/>
      <c r="K11" s="13"/>
      <c r="L11" s="13"/>
      <c r="M11" s="13"/>
      <c r="N11" s="13"/>
      <c r="O11" s="13"/>
      <c r="P11" s="13"/>
      <c r="Q11" s="13"/>
      <c r="R11" s="13"/>
      <c r="S11" s="13"/>
      <c r="T11" s="13"/>
      <c r="U11" s="13"/>
      <c r="V11" s="14"/>
      <c r="W11" s="14"/>
      <c r="X11" s="14"/>
      <c r="Y11" s="14"/>
      <c r="Z11" s="14"/>
    </row>
    <row r="12" ht="21.75" customHeight="1">
      <c r="A12" s="15" t="s">
        <v>11</v>
      </c>
      <c r="B12" s="13"/>
      <c r="C12" s="13"/>
      <c r="D12" s="13"/>
      <c r="E12" s="13"/>
      <c r="F12" s="13"/>
      <c r="G12" s="13"/>
      <c r="H12" s="13"/>
      <c r="I12" s="13"/>
      <c r="J12" s="13"/>
      <c r="K12" s="13"/>
      <c r="L12" s="13"/>
      <c r="M12" s="13"/>
      <c r="N12" s="13"/>
      <c r="O12" s="13"/>
      <c r="P12" s="13"/>
      <c r="Q12" s="13"/>
      <c r="R12" s="13"/>
      <c r="S12" s="13"/>
      <c r="T12" s="13"/>
      <c r="U12" s="13"/>
      <c r="V12" s="14"/>
      <c r="W12" s="14"/>
      <c r="X12" s="14"/>
      <c r="Y12" s="14"/>
      <c r="Z12" s="14"/>
    </row>
    <row r="13" ht="23.25" customHeight="1">
      <c r="A13" s="15" t="s">
        <v>12</v>
      </c>
      <c r="B13" s="6"/>
      <c r="C13" s="6"/>
      <c r="D13" s="6"/>
      <c r="E13" s="6"/>
      <c r="F13" s="6"/>
      <c r="G13" s="6"/>
      <c r="H13" s="6"/>
      <c r="I13" s="6"/>
      <c r="J13" s="6"/>
      <c r="K13" s="6"/>
      <c r="L13" s="6"/>
      <c r="M13" s="6"/>
      <c r="N13" s="6"/>
      <c r="O13" s="6"/>
      <c r="P13" s="6"/>
      <c r="Q13" s="6"/>
      <c r="R13" s="6"/>
      <c r="S13" s="6"/>
      <c r="T13" s="6"/>
      <c r="U13" s="6"/>
    </row>
    <row r="14" ht="57.0" customHeight="1">
      <c r="A14" s="16" t="s">
        <v>13</v>
      </c>
      <c r="B14" s="6"/>
      <c r="C14" s="6"/>
      <c r="D14" s="6"/>
      <c r="E14" s="6"/>
      <c r="F14" s="6"/>
      <c r="G14" s="6"/>
      <c r="H14" s="6"/>
      <c r="I14" s="6"/>
      <c r="J14" s="6"/>
      <c r="K14" s="6"/>
      <c r="L14" s="6"/>
      <c r="M14" s="6"/>
      <c r="N14" s="6"/>
      <c r="O14" s="6"/>
      <c r="P14" s="6"/>
      <c r="Q14" s="6"/>
      <c r="R14" s="6"/>
      <c r="S14" s="6"/>
      <c r="T14" s="6"/>
      <c r="U14" s="6"/>
    </row>
    <row r="15" ht="21.0" customHeight="1">
      <c r="A15" s="11" t="s">
        <v>14</v>
      </c>
      <c r="B15" s="17"/>
      <c r="C15" s="17"/>
      <c r="D15" s="17"/>
      <c r="E15" s="17"/>
      <c r="F15" s="17"/>
      <c r="G15" s="17"/>
      <c r="H15" s="17"/>
      <c r="I15" s="17"/>
      <c r="J15" s="17"/>
      <c r="K15" s="17"/>
      <c r="L15" s="17"/>
      <c r="M15" s="17"/>
      <c r="N15" s="17"/>
      <c r="O15" s="17"/>
      <c r="P15" s="17"/>
      <c r="Q15" s="17"/>
      <c r="R15" s="17"/>
      <c r="S15" s="17"/>
      <c r="T15" s="17"/>
      <c r="U15" s="17"/>
    </row>
    <row r="16" ht="60.75" customHeight="1">
      <c r="A16" s="16" t="s">
        <v>15</v>
      </c>
      <c r="B16" s="6"/>
      <c r="C16" s="6"/>
      <c r="D16" s="6"/>
      <c r="E16" s="6"/>
      <c r="F16" s="6"/>
      <c r="G16" s="6"/>
      <c r="H16" s="6"/>
      <c r="I16" s="6"/>
      <c r="J16" s="6"/>
      <c r="K16" s="6"/>
      <c r="L16" s="6"/>
      <c r="M16" s="6"/>
      <c r="N16" s="6"/>
      <c r="O16" s="6"/>
      <c r="P16" s="6"/>
      <c r="Q16" s="6"/>
      <c r="R16" s="6"/>
      <c r="S16" s="6"/>
      <c r="T16" s="6"/>
      <c r="U16" s="6"/>
    </row>
    <row r="17" ht="21.0" customHeight="1">
      <c r="A17" s="11" t="s">
        <v>16</v>
      </c>
      <c r="B17" s="17"/>
      <c r="C17" s="17"/>
      <c r="D17" s="17"/>
      <c r="E17" s="17"/>
      <c r="F17" s="17"/>
      <c r="G17" s="17"/>
      <c r="H17" s="17"/>
      <c r="I17" s="17"/>
      <c r="J17" s="17"/>
      <c r="K17" s="17"/>
      <c r="L17" s="17"/>
      <c r="M17" s="17"/>
      <c r="N17" s="17"/>
      <c r="O17" s="17"/>
      <c r="P17" s="17"/>
      <c r="Q17" s="17"/>
      <c r="R17" s="17"/>
      <c r="S17" s="17"/>
      <c r="T17" s="17"/>
      <c r="U17" s="17"/>
    </row>
    <row r="18" ht="163.5" customHeight="1">
      <c r="A18" s="8" t="s">
        <v>17</v>
      </c>
      <c r="B18" s="6"/>
      <c r="C18" s="6"/>
      <c r="D18" s="6"/>
      <c r="E18" s="6"/>
      <c r="F18" s="6"/>
      <c r="G18" s="6"/>
      <c r="H18" s="6"/>
      <c r="I18" s="6"/>
      <c r="J18" s="6"/>
      <c r="K18" s="6"/>
      <c r="L18" s="6"/>
      <c r="M18" s="6"/>
      <c r="N18" s="6"/>
      <c r="O18" s="6"/>
      <c r="P18" s="6"/>
      <c r="Q18" s="6"/>
      <c r="R18" s="6"/>
      <c r="S18" s="6"/>
      <c r="T18" s="6"/>
      <c r="U18" s="6"/>
    </row>
    <row r="19" ht="37.5" customHeight="1">
      <c r="A19" s="18" t="s">
        <v>18</v>
      </c>
      <c r="B19" s="6"/>
      <c r="C19" s="6"/>
      <c r="D19" s="6"/>
      <c r="E19" s="6"/>
      <c r="F19" s="6"/>
      <c r="G19" s="6"/>
      <c r="H19" s="6"/>
      <c r="I19" s="6"/>
      <c r="J19" s="6"/>
      <c r="K19" s="6"/>
      <c r="L19" s="6"/>
      <c r="M19" s="6"/>
      <c r="N19" s="6"/>
      <c r="O19" s="6"/>
      <c r="P19" s="6"/>
      <c r="Q19" s="6"/>
      <c r="R19" s="6"/>
      <c r="S19" s="6"/>
      <c r="T19" s="6"/>
      <c r="U19" s="6"/>
    </row>
    <row r="20" ht="39.75" customHeight="1">
      <c r="A20" s="19" t="s">
        <v>19</v>
      </c>
      <c r="B20" s="6"/>
      <c r="C20" s="6"/>
      <c r="D20" s="6"/>
      <c r="E20" s="6"/>
      <c r="F20" s="6"/>
      <c r="G20" s="6"/>
      <c r="H20" s="6"/>
      <c r="I20" s="6"/>
      <c r="J20" s="6"/>
      <c r="K20" s="6"/>
      <c r="L20" s="6"/>
      <c r="M20" s="6"/>
      <c r="N20" s="6"/>
      <c r="O20" s="6"/>
      <c r="P20" s="6"/>
      <c r="Q20" s="6"/>
      <c r="R20" s="6"/>
      <c r="S20" s="6"/>
      <c r="T20" s="6"/>
      <c r="U20" s="6"/>
    </row>
    <row r="21" ht="21.0" customHeight="1">
      <c r="A21" s="20" t="s">
        <v>20</v>
      </c>
      <c r="B21" s="6"/>
      <c r="C21" s="6"/>
      <c r="D21" s="6"/>
      <c r="E21" s="6"/>
      <c r="F21" s="6"/>
      <c r="G21" s="6"/>
      <c r="H21" s="6"/>
      <c r="I21" s="6"/>
      <c r="J21" s="6"/>
      <c r="K21" s="6"/>
      <c r="L21" s="6"/>
      <c r="M21" s="6"/>
      <c r="N21" s="6"/>
      <c r="O21" s="6"/>
      <c r="P21" s="6"/>
      <c r="Q21" s="6"/>
      <c r="R21" s="6"/>
      <c r="S21" s="6"/>
      <c r="T21" s="6"/>
      <c r="U21" s="6"/>
    </row>
    <row r="22" ht="21.0" customHeight="1">
      <c r="A22" s="20" t="s">
        <v>21</v>
      </c>
      <c r="B22" s="6"/>
      <c r="C22" s="6"/>
      <c r="D22" s="6"/>
      <c r="E22" s="6"/>
      <c r="F22" s="6"/>
      <c r="G22" s="6"/>
      <c r="H22" s="6"/>
      <c r="I22" s="6"/>
      <c r="J22" s="6"/>
      <c r="K22" s="6"/>
      <c r="L22" s="6"/>
      <c r="M22" s="6"/>
      <c r="N22" s="6"/>
      <c r="O22" s="6"/>
      <c r="P22" s="6"/>
      <c r="Q22" s="6"/>
      <c r="R22" s="6"/>
      <c r="S22" s="6"/>
      <c r="T22" s="6"/>
      <c r="U22" s="6"/>
    </row>
    <row r="23" ht="21.0" customHeight="1">
      <c r="A23" s="21" t="s">
        <v>22</v>
      </c>
      <c r="B23" s="6"/>
      <c r="C23" s="6"/>
      <c r="D23" s="6"/>
      <c r="E23" s="6"/>
      <c r="F23" s="6"/>
      <c r="G23" s="6"/>
      <c r="H23" s="6"/>
      <c r="I23" s="6"/>
      <c r="J23" s="6"/>
      <c r="K23" s="6"/>
      <c r="L23" s="6"/>
      <c r="M23" s="6"/>
      <c r="N23" s="6"/>
      <c r="O23" s="6"/>
      <c r="P23" s="6"/>
      <c r="Q23" s="6"/>
      <c r="R23" s="6"/>
      <c r="S23" s="6"/>
      <c r="T23" s="6"/>
      <c r="U23" s="6"/>
    </row>
    <row r="24" ht="127.5" customHeight="1">
      <c r="A24" s="5" t="s">
        <v>23</v>
      </c>
      <c r="B24" s="6"/>
      <c r="C24" s="6"/>
      <c r="D24" s="6"/>
      <c r="E24" s="6"/>
      <c r="F24" s="6"/>
      <c r="G24" s="6"/>
      <c r="H24" s="6"/>
      <c r="I24" s="6"/>
      <c r="J24" s="6"/>
      <c r="K24" s="6"/>
      <c r="L24" s="6"/>
      <c r="M24" s="6"/>
      <c r="N24" s="6"/>
      <c r="O24" s="6"/>
      <c r="P24" s="6"/>
      <c r="Q24" s="6"/>
      <c r="R24" s="6"/>
      <c r="S24" s="6"/>
      <c r="T24" s="6"/>
      <c r="U24" s="6"/>
    </row>
    <row r="25" ht="21.0" customHeight="1">
      <c r="A25" s="11" t="s">
        <v>24</v>
      </c>
      <c r="B25" s="6"/>
      <c r="C25" s="6"/>
      <c r="D25" s="6"/>
      <c r="E25" s="6"/>
      <c r="F25" s="6"/>
      <c r="G25" s="6"/>
      <c r="H25" s="6"/>
      <c r="I25" s="6"/>
      <c r="J25" s="6"/>
      <c r="K25" s="6"/>
      <c r="L25" s="6"/>
      <c r="M25" s="6"/>
      <c r="N25" s="6"/>
      <c r="O25" s="6"/>
      <c r="P25" s="6"/>
      <c r="Q25" s="6"/>
      <c r="R25" s="6"/>
      <c r="S25" s="6"/>
      <c r="T25" s="6"/>
      <c r="U25" s="6"/>
    </row>
    <row r="26" ht="70.5" customHeight="1">
      <c r="A26" s="16" t="s">
        <v>25</v>
      </c>
      <c r="B26" s="6"/>
      <c r="C26" s="6"/>
      <c r="D26" s="6"/>
      <c r="E26" s="6"/>
      <c r="F26" s="6"/>
      <c r="G26" s="6"/>
      <c r="H26" s="6"/>
      <c r="I26" s="6"/>
      <c r="J26" s="6"/>
      <c r="K26" s="6"/>
      <c r="L26" s="6"/>
      <c r="M26" s="6"/>
      <c r="N26" s="6"/>
      <c r="O26" s="6"/>
      <c r="P26" s="6"/>
      <c r="Q26" s="6"/>
      <c r="R26" s="6"/>
      <c r="S26" s="6"/>
      <c r="T26" s="6"/>
      <c r="U26" s="6"/>
    </row>
    <row r="27" ht="21.0" customHeight="1">
      <c r="A27" s="22" t="s">
        <v>26</v>
      </c>
      <c r="B27" s="23"/>
      <c r="C27" s="23"/>
      <c r="D27" s="23"/>
      <c r="E27" s="23"/>
      <c r="F27" s="23"/>
      <c r="G27" s="23"/>
      <c r="H27" s="23"/>
      <c r="I27" s="23"/>
      <c r="J27" s="23"/>
      <c r="K27" s="23"/>
      <c r="L27" s="23"/>
      <c r="M27" s="23"/>
      <c r="N27" s="23"/>
      <c r="O27" s="23"/>
      <c r="P27" s="23"/>
      <c r="Q27" s="23"/>
      <c r="R27" s="23"/>
      <c r="S27" s="23"/>
      <c r="T27" s="23"/>
      <c r="U27" s="23"/>
    </row>
    <row r="28" ht="97.5" customHeight="1">
      <c r="A28" s="24" t="s">
        <v>27</v>
      </c>
      <c r="B28" s="6"/>
      <c r="C28" s="6"/>
      <c r="D28" s="6"/>
      <c r="E28" s="6"/>
      <c r="F28" s="6"/>
      <c r="G28" s="6"/>
      <c r="H28" s="6"/>
      <c r="I28" s="6"/>
      <c r="J28" s="6"/>
      <c r="K28" s="6"/>
      <c r="L28" s="6"/>
      <c r="M28" s="6"/>
      <c r="N28" s="6"/>
      <c r="O28" s="6"/>
      <c r="P28" s="6"/>
      <c r="Q28" s="6"/>
      <c r="R28" s="6"/>
      <c r="S28" s="6"/>
      <c r="T28" s="6"/>
      <c r="U28" s="6"/>
    </row>
    <row r="29" ht="21.0" customHeight="1">
      <c r="A29" s="25" t="s">
        <v>28</v>
      </c>
      <c r="B29" s="17"/>
      <c r="C29" s="17"/>
      <c r="D29" s="17"/>
      <c r="E29" s="17"/>
      <c r="F29" s="17"/>
      <c r="G29" s="17"/>
      <c r="H29" s="17"/>
      <c r="I29" s="17"/>
      <c r="J29" s="17"/>
      <c r="K29" s="17"/>
      <c r="L29" s="17"/>
      <c r="M29" s="17"/>
      <c r="N29" s="17"/>
      <c r="O29" s="17"/>
      <c r="P29" s="17"/>
      <c r="Q29" s="17"/>
      <c r="R29" s="17"/>
      <c r="S29" s="17"/>
      <c r="T29" s="17"/>
      <c r="U29" s="17"/>
    </row>
    <row r="30" ht="21.0" customHeight="1">
      <c r="A30" s="26" t="s">
        <v>29</v>
      </c>
      <c r="B30" s="2"/>
      <c r="C30" s="2"/>
      <c r="D30" s="2"/>
      <c r="E30" s="2"/>
      <c r="F30" s="2"/>
      <c r="G30" s="2"/>
      <c r="H30" s="2"/>
      <c r="I30" s="2"/>
      <c r="J30" s="2"/>
      <c r="K30" s="2"/>
      <c r="L30" s="2"/>
      <c r="M30" s="2"/>
      <c r="N30" s="2"/>
      <c r="O30" s="2"/>
      <c r="P30" s="2"/>
      <c r="Q30" s="2"/>
      <c r="R30" s="2"/>
      <c r="S30" s="2"/>
      <c r="T30" s="2"/>
      <c r="U30" s="2"/>
    </row>
    <row r="31" ht="21.0" customHeight="1">
      <c r="A31" s="26" t="s">
        <v>30</v>
      </c>
      <c r="B31" s="2"/>
      <c r="C31" s="2"/>
      <c r="D31" s="2"/>
      <c r="E31" s="2"/>
      <c r="F31" s="2"/>
      <c r="G31" s="2"/>
      <c r="H31" s="2"/>
      <c r="I31" s="2"/>
      <c r="J31" s="2"/>
      <c r="K31" s="2"/>
      <c r="L31" s="2"/>
      <c r="M31" s="2"/>
      <c r="N31" s="2"/>
      <c r="O31" s="2"/>
      <c r="P31" s="2"/>
      <c r="Q31" s="2"/>
      <c r="R31" s="2"/>
      <c r="S31" s="2"/>
      <c r="T31" s="2"/>
      <c r="U31" s="2"/>
    </row>
    <row r="32" ht="21.0" customHeight="1">
      <c r="A32" s="26" t="s">
        <v>31</v>
      </c>
      <c r="B32" s="6"/>
      <c r="C32" s="6"/>
      <c r="D32" s="6"/>
      <c r="E32" s="6"/>
      <c r="F32" s="6"/>
      <c r="G32" s="6"/>
      <c r="H32" s="6"/>
      <c r="I32" s="6"/>
      <c r="J32" s="6"/>
      <c r="K32" s="6"/>
      <c r="L32" s="6"/>
      <c r="M32" s="6"/>
      <c r="N32" s="6"/>
      <c r="O32" s="6"/>
      <c r="P32" s="6"/>
      <c r="Q32" s="6"/>
      <c r="R32" s="6"/>
      <c r="S32" s="6"/>
      <c r="T32" s="6"/>
      <c r="U32" s="6"/>
    </row>
    <row r="33" ht="21.0" customHeight="1">
      <c r="A33" s="26" t="s">
        <v>32</v>
      </c>
      <c r="B33" s="6"/>
      <c r="C33" s="6"/>
      <c r="D33" s="6"/>
      <c r="E33" s="6"/>
      <c r="F33" s="6"/>
      <c r="G33" s="6"/>
      <c r="H33" s="6"/>
      <c r="I33" s="6"/>
      <c r="J33" s="6"/>
      <c r="K33" s="6"/>
      <c r="L33" s="6"/>
      <c r="M33" s="6"/>
      <c r="N33" s="6"/>
      <c r="O33" s="6"/>
      <c r="P33" s="6"/>
      <c r="Q33" s="6"/>
      <c r="R33" s="6"/>
      <c r="S33" s="6"/>
      <c r="T33" s="6"/>
      <c r="U33" s="6"/>
    </row>
    <row r="34" ht="21.0" customHeight="1">
      <c r="A34" s="26" t="s">
        <v>33</v>
      </c>
      <c r="B34" s="6"/>
      <c r="C34" s="6"/>
      <c r="D34" s="6"/>
      <c r="E34" s="6"/>
      <c r="F34" s="6"/>
      <c r="G34" s="6"/>
      <c r="H34" s="6"/>
      <c r="I34" s="6"/>
      <c r="J34" s="6"/>
      <c r="K34" s="6"/>
      <c r="L34" s="6"/>
      <c r="M34" s="6"/>
      <c r="N34" s="6"/>
      <c r="O34" s="6"/>
      <c r="P34" s="6"/>
      <c r="Q34" s="6"/>
      <c r="R34" s="6"/>
      <c r="S34" s="6"/>
      <c r="T34" s="6"/>
      <c r="U34" s="6"/>
    </row>
    <row r="35" ht="21.0" customHeight="1">
      <c r="A35" s="11" t="s">
        <v>34</v>
      </c>
      <c r="B35" s="6"/>
      <c r="C35" s="6"/>
      <c r="D35" s="6"/>
      <c r="E35" s="6"/>
      <c r="F35" s="6"/>
      <c r="G35" s="6"/>
      <c r="H35" s="6"/>
      <c r="I35" s="6"/>
      <c r="J35" s="6"/>
      <c r="K35" s="6"/>
      <c r="L35" s="6"/>
      <c r="M35" s="6"/>
      <c r="N35" s="6"/>
      <c r="O35" s="6"/>
      <c r="P35" s="6"/>
      <c r="Q35" s="6"/>
      <c r="R35" s="6"/>
      <c r="S35" s="6"/>
      <c r="T35" s="6"/>
      <c r="U35" s="6"/>
    </row>
    <row r="36" ht="21.0" customHeight="1">
      <c r="A36" s="27" t="s">
        <v>35</v>
      </c>
      <c r="B36" s="17"/>
      <c r="C36" s="17"/>
      <c r="D36" s="17"/>
      <c r="E36" s="17"/>
      <c r="F36" s="17"/>
      <c r="G36" s="17"/>
      <c r="H36" s="17"/>
      <c r="I36" s="17"/>
      <c r="J36" s="17"/>
      <c r="K36" s="17"/>
      <c r="L36" s="17"/>
      <c r="M36" s="17"/>
      <c r="N36" s="17"/>
      <c r="O36" s="17"/>
      <c r="P36" s="17"/>
      <c r="Q36" s="17"/>
      <c r="R36" s="17"/>
      <c r="S36" s="17"/>
      <c r="T36" s="17"/>
      <c r="U36" s="17"/>
    </row>
    <row r="37" ht="145.5" customHeight="1">
      <c r="A37" s="28" t="s">
        <v>36</v>
      </c>
      <c r="B37" s="29"/>
      <c r="C37" s="29"/>
      <c r="D37" s="29"/>
      <c r="E37" s="29"/>
      <c r="F37" s="29"/>
      <c r="G37" s="29"/>
      <c r="H37" s="29"/>
      <c r="I37" s="29"/>
      <c r="J37" s="29"/>
      <c r="K37" s="29"/>
      <c r="L37" s="29"/>
      <c r="M37" s="29"/>
      <c r="N37" s="29"/>
      <c r="O37" s="29"/>
      <c r="P37" s="29"/>
      <c r="Q37" s="29"/>
      <c r="R37" s="29"/>
      <c r="S37" s="29"/>
      <c r="T37" s="29"/>
      <c r="U37" s="29"/>
    </row>
    <row r="38" ht="57.75" customHeight="1">
      <c r="A38" s="28" t="s">
        <v>37</v>
      </c>
      <c r="B38" s="29"/>
      <c r="C38" s="29"/>
      <c r="D38" s="29"/>
      <c r="E38" s="29"/>
      <c r="F38" s="29"/>
      <c r="G38" s="29"/>
      <c r="H38" s="29"/>
      <c r="I38" s="29"/>
      <c r="J38" s="29"/>
      <c r="K38" s="29"/>
      <c r="L38" s="29"/>
      <c r="M38" s="29"/>
      <c r="N38" s="29"/>
      <c r="O38" s="29"/>
      <c r="P38" s="29"/>
      <c r="Q38" s="29"/>
      <c r="R38" s="29"/>
      <c r="S38" s="29"/>
      <c r="T38" s="29"/>
      <c r="U38" s="29"/>
    </row>
    <row r="39" ht="64.5" customHeight="1">
      <c r="A39" s="28" t="s">
        <v>38</v>
      </c>
      <c r="B39" s="29"/>
      <c r="C39" s="29"/>
      <c r="D39" s="29"/>
      <c r="E39" s="29"/>
      <c r="F39" s="29"/>
      <c r="G39" s="29"/>
      <c r="H39" s="29"/>
      <c r="I39" s="29"/>
      <c r="J39" s="29"/>
      <c r="K39" s="29"/>
      <c r="L39" s="29"/>
      <c r="M39" s="29"/>
      <c r="N39" s="29"/>
      <c r="O39" s="29"/>
      <c r="P39" s="29"/>
      <c r="Q39" s="29"/>
      <c r="R39" s="29"/>
      <c r="S39" s="29"/>
      <c r="T39" s="29"/>
      <c r="U39" s="29"/>
    </row>
    <row r="40" ht="93.0" customHeight="1">
      <c r="A40" s="28" t="s">
        <v>39</v>
      </c>
      <c r="B40" s="29"/>
      <c r="C40" s="29"/>
      <c r="D40" s="29"/>
      <c r="E40" s="29"/>
      <c r="F40" s="29"/>
      <c r="G40" s="29"/>
      <c r="H40" s="29"/>
      <c r="I40" s="29"/>
      <c r="J40" s="29"/>
      <c r="K40" s="29"/>
      <c r="L40" s="29"/>
      <c r="M40" s="29"/>
      <c r="N40" s="29"/>
      <c r="O40" s="29"/>
      <c r="P40" s="29"/>
      <c r="Q40" s="29"/>
      <c r="R40" s="29"/>
      <c r="S40" s="29"/>
      <c r="T40" s="29"/>
      <c r="U40" s="29"/>
    </row>
    <row r="41" ht="28.5" customHeight="1">
      <c r="A41" s="28" t="s">
        <v>40</v>
      </c>
      <c r="B41" s="29"/>
      <c r="C41" s="29"/>
      <c r="D41" s="29"/>
      <c r="E41" s="29"/>
      <c r="F41" s="29"/>
      <c r="G41" s="29"/>
      <c r="H41" s="29"/>
      <c r="I41" s="29"/>
      <c r="J41" s="29"/>
      <c r="K41" s="29"/>
      <c r="L41" s="29"/>
      <c r="M41" s="29"/>
      <c r="N41" s="29"/>
      <c r="O41" s="29"/>
      <c r="P41" s="29"/>
      <c r="Q41" s="29"/>
      <c r="R41" s="29"/>
      <c r="S41" s="29"/>
      <c r="T41" s="29"/>
      <c r="U41" s="29"/>
    </row>
    <row r="42" ht="26.25" customHeight="1">
      <c r="A42" s="30" t="s">
        <v>41</v>
      </c>
      <c r="B42" s="29"/>
      <c r="C42" s="29"/>
      <c r="D42" s="29"/>
      <c r="E42" s="29"/>
      <c r="F42" s="29"/>
      <c r="G42" s="29"/>
      <c r="H42" s="29"/>
      <c r="I42" s="29"/>
      <c r="J42" s="29"/>
      <c r="K42" s="29"/>
      <c r="L42" s="29"/>
      <c r="M42" s="29"/>
      <c r="N42" s="29"/>
      <c r="O42" s="29"/>
      <c r="P42" s="29"/>
      <c r="Q42" s="29"/>
      <c r="R42" s="29"/>
      <c r="S42" s="29"/>
      <c r="T42" s="29"/>
      <c r="U42" s="29"/>
    </row>
    <row r="43" ht="36.0" customHeight="1">
      <c r="A43" s="28" t="s">
        <v>42</v>
      </c>
      <c r="B43" s="29"/>
      <c r="C43" s="29"/>
      <c r="D43" s="29"/>
      <c r="E43" s="29"/>
      <c r="F43" s="29"/>
      <c r="G43" s="29"/>
      <c r="H43" s="29"/>
      <c r="I43" s="29"/>
      <c r="J43" s="29"/>
      <c r="K43" s="29"/>
      <c r="L43" s="29"/>
      <c r="M43" s="29"/>
      <c r="N43" s="29"/>
      <c r="O43" s="29"/>
      <c r="P43" s="29"/>
      <c r="Q43" s="29"/>
      <c r="R43" s="29"/>
      <c r="S43" s="29"/>
      <c r="T43" s="29"/>
      <c r="U43" s="29"/>
    </row>
    <row r="44" ht="20.25" customHeight="1">
      <c r="A44" s="28" t="s">
        <v>43</v>
      </c>
      <c r="B44" s="29"/>
      <c r="C44" s="29"/>
      <c r="D44" s="29"/>
      <c r="E44" s="29"/>
      <c r="F44" s="29"/>
      <c r="G44" s="29"/>
      <c r="H44" s="29"/>
      <c r="I44" s="29"/>
      <c r="J44" s="29"/>
      <c r="K44" s="29"/>
      <c r="L44" s="29"/>
      <c r="M44" s="29"/>
      <c r="N44" s="29"/>
      <c r="O44" s="29"/>
      <c r="P44" s="29"/>
      <c r="Q44" s="29"/>
      <c r="R44" s="29"/>
      <c r="S44" s="29"/>
      <c r="T44" s="29"/>
      <c r="U44" s="29"/>
    </row>
    <row r="45" ht="21.75" customHeight="1">
      <c r="A45" s="28" t="s">
        <v>44</v>
      </c>
      <c r="B45" s="29"/>
      <c r="C45" s="29"/>
      <c r="D45" s="29"/>
      <c r="E45" s="29"/>
      <c r="F45" s="29"/>
      <c r="G45" s="29"/>
      <c r="H45" s="29"/>
      <c r="I45" s="29"/>
      <c r="J45" s="29"/>
      <c r="K45" s="29"/>
      <c r="L45" s="29"/>
      <c r="M45" s="29"/>
      <c r="N45" s="29"/>
      <c r="O45" s="29"/>
      <c r="P45" s="29"/>
      <c r="Q45" s="29"/>
      <c r="R45" s="29"/>
      <c r="S45" s="29"/>
      <c r="T45" s="29"/>
      <c r="U45" s="29"/>
    </row>
    <row r="46" ht="24.75" customHeight="1">
      <c r="A46" s="30" t="s">
        <v>45</v>
      </c>
      <c r="B46" s="29"/>
      <c r="C46" s="29"/>
      <c r="D46" s="29"/>
      <c r="E46" s="29"/>
      <c r="F46" s="29"/>
      <c r="G46" s="29"/>
      <c r="H46" s="29"/>
      <c r="I46" s="29"/>
      <c r="J46" s="29"/>
      <c r="K46" s="29"/>
      <c r="L46" s="29"/>
      <c r="M46" s="29"/>
      <c r="N46" s="29"/>
      <c r="O46" s="29"/>
      <c r="P46" s="29"/>
      <c r="Q46" s="29"/>
      <c r="R46" s="29"/>
      <c r="S46" s="29"/>
      <c r="T46" s="29"/>
      <c r="U46" s="29"/>
    </row>
    <row r="47" ht="17.25" customHeight="1">
      <c r="A47" s="30" t="s">
        <v>46</v>
      </c>
      <c r="B47" s="29"/>
      <c r="C47" s="29"/>
      <c r="D47" s="29"/>
      <c r="E47" s="29"/>
      <c r="F47" s="29"/>
      <c r="G47" s="29"/>
      <c r="H47" s="29"/>
      <c r="I47" s="29"/>
      <c r="J47" s="29"/>
      <c r="K47" s="29"/>
      <c r="L47" s="29"/>
      <c r="M47" s="29"/>
      <c r="N47" s="29"/>
      <c r="O47" s="29"/>
      <c r="P47" s="29"/>
      <c r="Q47" s="29"/>
      <c r="R47" s="29"/>
      <c r="S47" s="29"/>
      <c r="T47" s="29"/>
      <c r="U47" s="29"/>
    </row>
    <row r="48" ht="35.25" customHeight="1">
      <c r="A48" s="30" t="s">
        <v>47</v>
      </c>
      <c r="B48" s="29"/>
      <c r="C48" s="29"/>
      <c r="D48" s="29"/>
      <c r="E48" s="29"/>
      <c r="F48" s="29"/>
      <c r="G48" s="29"/>
      <c r="H48" s="29"/>
      <c r="I48" s="29"/>
      <c r="J48" s="29"/>
      <c r="K48" s="29"/>
      <c r="L48" s="29"/>
      <c r="M48" s="29"/>
      <c r="N48" s="29"/>
      <c r="O48" s="29"/>
      <c r="P48" s="29"/>
      <c r="Q48" s="29"/>
      <c r="R48" s="29"/>
      <c r="S48" s="29"/>
      <c r="T48" s="29"/>
      <c r="U48" s="29"/>
    </row>
    <row r="49" ht="57.0" customHeight="1">
      <c r="A49" s="30" t="s">
        <v>48</v>
      </c>
      <c r="B49" s="29"/>
      <c r="C49" s="29"/>
      <c r="D49" s="29"/>
      <c r="E49" s="29"/>
      <c r="F49" s="29"/>
      <c r="G49" s="29"/>
      <c r="H49" s="29"/>
      <c r="I49" s="29"/>
      <c r="J49" s="29"/>
      <c r="K49" s="29"/>
      <c r="L49" s="29"/>
      <c r="M49" s="29"/>
      <c r="N49" s="29"/>
      <c r="O49" s="29"/>
      <c r="P49" s="29"/>
      <c r="Q49" s="29"/>
      <c r="R49" s="29"/>
      <c r="S49" s="29"/>
      <c r="T49" s="29"/>
      <c r="U49" s="29"/>
    </row>
    <row r="50" ht="62.25" customHeight="1">
      <c r="A50" s="30" t="s">
        <v>49</v>
      </c>
      <c r="B50" s="29"/>
      <c r="C50" s="29"/>
      <c r="D50" s="29"/>
      <c r="E50" s="29"/>
      <c r="F50" s="29"/>
      <c r="G50" s="29"/>
      <c r="H50" s="29"/>
      <c r="I50" s="29"/>
      <c r="J50" s="29"/>
      <c r="K50" s="29"/>
      <c r="L50" s="29"/>
      <c r="M50" s="29"/>
      <c r="N50" s="29"/>
      <c r="O50" s="29"/>
      <c r="P50" s="29"/>
      <c r="Q50" s="29"/>
      <c r="R50" s="29"/>
      <c r="S50" s="29"/>
      <c r="T50" s="29"/>
      <c r="U50" s="29"/>
    </row>
    <row r="51" ht="122.25" customHeight="1">
      <c r="A51" s="30" t="s">
        <v>50</v>
      </c>
      <c r="B51" s="29"/>
      <c r="C51" s="29"/>
      <c r="D51" s="29"/>
      <c r="E51" s="29"/>
      <c r="F51" s="29"/>
      <c r="G51" s="29"/>
      <c r="H51" s="29"/>
      <c r="I51" s="29"/>
      <c r="J51" s="29"/>
      <c r="K51" s="29"/>
      <c r="L51" s="29"/>
      <c r="M51" s="29"/>
      <c r="N51" s="29"/>
      <c r="O51" s="29"/>
      <c r="P51" s="29"/>
      <c r="Q51" s="29"/>
      <c r="R51" s="29"/>
      <c r="S51" s="29"/>
      <c r="T51" s="29"/>
      <c r="U51" s="29"/>
    </row>
    <row r="52" ht="69.75" customHeight="1">
      <c r="A52" s="30" t="s">
        <v>51</v>
      </c>
      <c r="B52" s="29"/>
      <c r="C52" s="29"/>
      <c r="D52" s="29"/>
      <c r="E52" s="29"/>
      <c r="F52" s="29"/>
      <c r="G52" s="29"/>
      <c r="H52" s="29"/>
      <c r="I52" s="29"/>
      <c r="J52" s="29"/>
      <c r="K52" s="29"/>
      <c r="L52" s="29"/>
      <c r="M52" s="29"/>
      <c r="N52" s="29"/>
      <c r="O52" s="29"/>
      <c r="P52" s="29"/>
      <c r="Q52" s="29"/>
      <c r="R52" s="29"/>
      <c r="S52" s="29"/>
      <c r="T52" s="29"/>
      <c r="U52" s="29"/>
    </row>
    <row r="53" ht="24.0" customHeight="1">
      <c r="A53" s="30" t="s">
        <v>52</v>
      </c>
      <c r="B53" s="29"/>
      <c r="C53" s="29"/>
      <c r="D53" s="29"/>
      <c r="E53" s="29"/>
      <c r="F53" s="29"/>
      <c r="G53" s="29"/>
      <c r="H53" s="29"/>
      <c r="I53" s="29"/>
      <c r="J53" s="29"/>
      <c r="K53" s="29"/>
      <c r="L53" s="29"/>
      <c r="M53" s="29"/>
      <c r="N53" s="29"/>
      <c r="O53" s="29"/>
      <c r="P53" s="29"/>
      <c r="Q53" s="29"/>
      <c r="R53" s="29"/>
      <c r="S53" s="29"/>
      <c r="T53" s="29"/>
      <c r="U53" s="29"/>
    </row>
    <row r="54" ht="23.25" customHeight="1">
      <c r="A54" s="30" t="s">
        <v>53</v>
      </c>
      <c r="B54" s="29"/>
      <c r="C54" s="29"/>
      <c r="D54" s="29"/>
      <c r="E54" s="29"/>
      <c r="F54" s="29"/>
      <c r="G54" s="29"/>
      <c r="H54" s="29"/>
      <c r="I54" s="29"/>
      <c r="J54" s="29"/>
      <c r="K54" s="29"/>
      <c r="L54" s="29"/>
      <c r="M54" s="29"/>
      <c r="N54" s="29"/>
      <c r="O54" s="29"/>
      <c r="P54" s="29"/>
      <c r="Q54" s="29"/>
      <c r="R54" s="29"/>
      <c r="S54" s="29"/>
      <c r="T54" s="29"/>
      <c r="U54" s="29"/>
    </row>
    <row r="55" ht="101.25" customHeight="1">
      <c r="A55" s="30" t="s">
        <v>54</v>
      </c>
      <c r="B55" s="6"/>
      <c r="C55" s="6"/>
      <c r="D55" s="6"/>
      <c r="E55" s="6"/>
      <c r="F55" s="6"/>
      <c r="G55" s="6"/>
      <c r="H55" s="6"/>
      <c r="I55" s="6"/>
      <c r="J55" s="6"/>
      <c r="K55" s="6"/>
      <c r="L55" s="6"/>
      <c r="M55" s="6"/>
      <c r="N55" s="6"/>
      <c r="O55" s="6"/>
      <c r="P55" s="6"/>
      <c r="Q55" s="6"/>
      <c r="R55" s="6"/>
      <c r="S55" s="6"/>
      <c r="T55" s="6"/>
      <c r="U55" s="6"/>
    </row>
    <row r="56" ht="51.75" customHeight="1">
      <c r="A56" s="30" t="s">
        <v>55</v>
      </c>
      <c r="B56" s="6"/>
      <c r="C56" s="6"/>
      <c r="D56" s="6"/>
      <c r="E56" s="6"/>
      <c r="F56" s="6"/>
      <c r="G56" s="6"/>
      <c r="H56" s="6"/>
      <c r="I56" s="6"/>
      <c r="J56" s="6"/>
      <c r="K56" s="6"/>
      <c r="L56" s="6"/>
      <c r="M56" s="6"/>
      <c r="N56" s="6"/>
      <c r="O56" s="6"/>
      <c r="P56" s="6"/>
      <c r="Q56" s="6"/>
      <c r="R56" s="6"/>
      <c r="S56" s="6"/>
      <c r="T56" s="6"/>
      <c r="U56" s="6"/>
    </row>
    <row r="57" ht="89.25" customHeight="1">
      <c r="A57" s="30" t="s">
        <v>56</v>
      </c>
      <c r="B57" s="6"/>
      <c r="C57" s="6"/>
      <c r="D57" s="6"/>
      <c r="E57" s="6"/>
      <c r="F57" s="6"/>
      <c r="G57" s="6"/>
      <c r="H57" s="6"/>
      <c r="I57" s="6"/>
      <c r="J57" s="6"/>
      <c r="K57" s="6"/>
      <c r="L57" s="6"/>
      <c r="M57" s="6"/>
      <c r="N57" s="6"/>
      <c r="O57" s="6"/>
      <c r="P57" s="6"/>
      <c r="Q57" s="6"/>
      <c r="R57" s="6"/>
      <c r="S57" s="6"/>
      <c r="T57" s="6"/>
      <c r="U57" s="6"/>
    </row>
    <row r="58" ht="32.25" customHeight="1">
      <c r="A58" s="30" t="s">
        <v>57</v>
      </c>
      <c r="B58" s="6"/>
      <c r="C58" s="6"/>
      <c r="D58" s="6"/>
      <c r="E58" s="6"/>
      <c r="F58" s="6"/>
      <c r="G58" s="6"/>
      <c r="H58" s="6"/>
      <c r="I58" s="6"/>
      <c r="J58" s="6"/>
      <c r="K58" s="6"/>
      <c r="L58" s="6"/>
      <c r="M58" s="6"/>
      <c r="N58" s="6"/>
      <c r="O58" s="6"/>
      <c r="P58" s="6"/>
      <c r="Q58" s="6"/>
      <c r="R58" s="6"/>
      <c r="S58" s="6"/>
      <c r="T58" s="6"/>
      <c r="U58" s="6"/>
    </row>
    <row r="59" ht="15.75" hidden="1" customHeight="1">
      <c r="A59" s="31"/>
      <c r="B59" s="2"/>
      <c r="C59" s="2"/>
      <c r="D59" s="2"/>
      <c r="E59" s="2"/>
      <c r="F59" s="2"/>
      <c r="G59" s="2"/>
      <c r="H59" s="2"/>
      <c r="I59" s="2"/>
      <c r="J59" s="2"/>
      <c r="K59" s="2"/>
      <c r="L59" s="2"/>
      <c r="M59" s="2"/>
      <c r="N59" s="2"/>
      <c r="O59" s="2"/>
      <c r="P59" s="2"/>
      <c r="Q59" s="2"/>
      <c r="R59" s="2"/>
      <c r="S59" s="2"/>
      <c r="T59" s="2"/>
      <c r="U59" s="2"/>
    </row>
    <row r="60" ht="15.75" hidden="1" customHeight="1">
      <c r="A60" s="31"/>
      <c r="B60" s="2"/>
      <c r="C60" s="2"/>
      <c r="D60" s="2"/>
      <c r="E60" s="2"/>
      <c r="F60" s="2"/>
      <c r="G60" s="2"/>
      <c r="H60" s="2"/>
      <c r="I60" s="2"/>
      <c r="J60" s="2"/>
      <c r="K60" s="2"/>
      <c r="L60" s="2"/>
      <c r="M60" s="2"/>
      <c r="N60" s="2"/>
      <c r="O60" s="2"/>
      <c r="P60" s="2"/>
      <c r="Q60" s="2"/>
      <c r="R60" s="2"/>
      <c r="S60" s="2"/>
      <c r="T60" s="2"/>
      <c r="U60" s="2"/>
    </row>
    <row r="61" ht="15.75" hidden="1" customHeight="1">
      <c r="A61" s="31"/>
      <c r="B61" s="2"/>
      <c r="C61" s="2"/>
      <c r="D61" s="2"/>
      <c r="E61" s="2"/>
      <c r="F61" s="2"/>
      <c r="G61" s="2"/>
      <c r="H61" s="2"/>
      <c r="I61" s="2"/>
      <c r="J61" s="2"/>
      <c r="K61" s="2"/>
      <c r="L61" s="2"/>
      <c r="M61" s="2"/>
      <c r="N61" s="2"/>
      <c r="O61" s="2"/>
      <c r="P61" s="2"/>
      <c r="Q61" s="2"/>
      <c r="R61" s="2"/>
      <c r="S61" s="2"/>
      <c r="T61" s="2"/>
      <c r="U61" s="2"/>
    </row>
    <row r="62" ht="15.75" customHeight="1">
      <c r="A62" s="32"/>
      <c r="B62" s="32"/>
      <c r="C62" s="32"/>
      <c r="D62" s="32"/>
      <c r="E62" s="32"/>
      <c r="F62" s="32"/>
      <c r="G62" s="32"/>
      <c r="H62" s="32"/>
      <c r="I62" s="32"/>
      <c r="J62" s="32"/>
      <c r="K62" s="32"/>
      <c r="L62" s="32"/>
      <c r="M62" s="32"/>
      <c r="N62" s="32"/>
      <c r="O62" s="32"/>
      <c r="P62" s="32"/>
      <c r="Q62" s="32"/>
      <c r="R62" s="32"/>
      <c r="S62" s="32"/>
      <c r="T62" s="32"/>
      <c r="U62" s="32"/>
    </row>
    <row r="63" ht="15.75" customHeight="1">
      <c r="A63" s="2"/>
      <c r="B63" s="2"/>
      <c r="C63" s="2"/>
      <c r="D63" s="2"/>
      <c r="E63" s="2"/>
      <c r="F63" s="2"/>
      <c r="G63" s="2"/>
      <c r="H63" s="2"/>
      <c r="I63" s="2"/>
      <c r="J63" s="2"/>
      <c r="K63" s="2"/>
      <c r="L63" s="2"/>
      <c r="M63" s="2"/>
      <c r="N63" s="2"/>
      <c r="O63" s="2"/>
      <c r="P63" s="2"/>
      <c r="Q63" s="2"/>
      <c r="R63" s="2"/>
      <c r="S63" s="2"/>
      <c r="T63" s="2"/>
      <c r="U63" s="2"/>
    </row>
    <row r="64" ht="15.75" customHeight="1">
      <c r="A64" s="2"/>
      <c r="B64" s="2"/>
      <c r="C64" s="2"/>
      <c r="D64" s="2"/>
      <c r="E64" s="2"/>
      <c r="F64" s="2"/>
      <c r="G64" s="2"/>
      <c r="H64" s="2"/>
      <c r="I64" s="2"/>
      <c r="J64" s="2"/>
      <c r="K64" s="2"/>
      <c r="L64" s="2"/>
      <c r="M64" s="2"/>
      <c r="N64" s="2"/>
      <c r="O64" s="2"/>
      <c r="P64" s="2"/>
      <c r="Q64" s="2"/>
      <c r="R64" s="2"/>
      <c r="S64" s="2"/>
      <c r="T64" s="2"/>
      <c r="U64" s="2"/>
    </row>
    <row r="65" ht="15.75" customHeight="1">
      <c r="A65" s="2"/>
      <c r="B65" s="2"/>
      <c r="C65" s="2"/>
      <c r="D65" s="2"/>
      <c r="E65" s="2"/>
      <c r="F65" s="2"/>
      <c r="G65" s="2"/>
      <c r="H65" s="2"/>
      <c r="I65" s="2"/>
      <c r="J65" s="2"/>
      <c r="K65" s="2"/>
      <c r="L65" s="2"/>
      <c r="M65" s="2"/>
      <c r="N65" s="2"/>
      <c r="O65" s="2"/>
      <c r="P65" s="2"/>
      <c r="Q65" s="2"/>
      <c r="R65" s="2"/>
      <c r="S65" s="2"/>
      <c r="T65" s="2"/>
      <c r="U65" s="2"/>
    </row>
    <row r="66" ht="15.75" customHeight="1">
      <c r="A66" s="2"/>
      <c r="B66" s="2"/>
      <c r="C66" s="2"/>
      <c r="D66" s="2"/>
      <c r="E66" s="2"/>
      <c r="F66" s="2"/>
      <c r="G66" s="2"/>
      <c r="H66" s="2"/>
      <c r="I66" s="2"/>
      <c r="J66" s="2"/>
      <c r="K66" s="2"/>
      <c r="L66" s="2"/>
      <c r="M66" s="2"/>
      <c r="N66" s="2"/>
      <c r="O66" s="2"/>
      <c r="P66" s="2"/>
      <c r="Q66" s="2"/>
      <c r="R66" s="2"/>
      <c r="S66" s="2"/>
      <c r="T66" s="2"/>
      <c r="U66" s="2"/>
    </row>
    <row r="67" ht="15.75" customHeight="1">
      <c r="A67" s="2"/>
      <c r="B67" s="2"/>
      <c r="C67" s="2"/>
      <c r="D67" s="2"/>
      <c r="E67" s="2"/>
      <c r="F67" s="2"/>
      <c r="G67" s="2"/>
      <c r="H67" s="2"/>
      <c r="I67" s="2"/>
      <c r="J67" s="2"/>
      <c r="K67" s="2"/>
      <c r="L67" s="2"/>
      <c r="M67" s="2"/>
      <c r="N67" s="2"/>
      <c r="O67" s="2"/>
      <c r="P67" s="2"/>
      <c r="Q67" s="2"/>
      <c r="R67" s="2"/>
      <c r="S67" s="2"/>
      <c r="T67" s="2"/>
      <c r="U67" s="2"/>
    </row>
    <row r="68" ht="15.75" customHeight="1">
      <c r="A68" s="2"/>
      <c r="B68" s="2"/>
      <c r="C68" s="2"/>
      <c r="D68" s="2"/>
      <c r="E68" s="2"/>
      <c r="F68" s="2"/>
      <c r="G68" s="2"/>
      <c r="H68" s="2"/>
      <c r="I68" s="2"/>
      <c r="J68" s="2"/>
      <c r="K68" s="2"/>
      <c r="L68" s="2"/>
      <c r="M68" s="2"/>
      <c r="N68" s="2"/>
      <c r="O68" s="2"/>
      <c r="P68" s="2"/>
      <c r="Q68" s="2"/>
      <c r="R68" s="2"/>
      <c r="S68" s="2"/>
      <c r="T68" s="2"/>
      <c r="U68" s="2"/>
    </row>
    <row r="69" ht="15.75" customHeight="1">
      <c r="A69" s="2"/>
      <c r="B69" s="2"/>
      <c r="C69" s="2"/>
      <c r="D69" s="2"/>
      <c r="E69" s="2"/>
      <c r="F69" s="2"/>
      <c r="G69" s="2"/>
      <c r="H69" s="2"/>
      <c r="I69" s="2"/>
      <c r="J69" s="2"/>
      <c r="K69" s="2"/>
      <c r="L69" s="2"/>
      <c r="M69" s="2"/>
      <c r="N69" s="2"/>
      <c r="O69" s="2"/>
      <c r="P69" s="2"/>
      <c r="Q69" s="2"/>
      <c r="R69" s="2"/>
      <c r="S69" s="2"/>
      <c r="T69" s="2"/>
      <c r="U69" s="2"/>
    </row>
    <row r="70" ht="15.75" customHeight="1">
      <c r="A70" s="2"/>
      <c r="B70" s="2"/>
      <c r="C70" s="2"/>
      <c r="D70" s="2"/>
      <c r="E70" s="2"/>
      <c r="F70" s="2"/>
      <c r="G70" s="2"/>
      <c r="H70" s="2"/>
      <c r="I70" s="2"/>
      <c r="J70" s="2"/>
      <c r="K70" s="2"/>
      <c r="L70" s="2"/>
      <c r="M70" s="2"/>
      <c r="N70" s="2"/>
      <c r="O70" s="2"/>
      <c r="P70" s="2"/>
      <c r="Q70" s="2"/>
      <c r="R70" s="2"/>
      <c r="S70" s="2"/>
      <c r="T70" s="2"/>
      <c r="U70" s="2"/>
    </row>
    <row r="71" ht="15.75" customHeight="1">
      <c r="A71" s="2"/>
      <c r="B71" s="2"/>
      <c r="C71" s="2"/>
      <c r="D71" s="2"/>
      <c r="E71" s="2"/>
      <c r="F71" s="2"/>
      <c r="G71" s="2"/>
      <c r="H71" s="2"/>
      <c r="I71" s="2"/>
      <c r="J71" s="2"/>
      <c r="K71" s="2"/>
      <c r="L71" s="2"/>
      <c r="M71" s="2"/>
      <c r="N71" s="2"/>
      <c r="O71" s="2"/>
      <c r="P71" s="2"/>
      <c r="Q71" s="2"/>
      <c r="R71" s="2"/>
      <c r="S71" s="2"/>
      <c r="T71" s="2"/>
      <c r="U71" s="2"/>
    </row>
    <row r="72" ht="15.75" customHeight="1">
      <c r="A72" s="2"/>
      <c r="B72" s="2"/>
      <c r="C72" s="2"/>
      <c r="D72" s="2"/>
      <c r="E72" s="2"/>
      <c r="F72" s="2"/>
      <c r="G72" s="2"/>
      <c r="H72" s="2"/>
      <c r="I72" s="2"/>
      <c r="J72" s="2"/>
      <c r="K72" s="2"/>
      <c r="L72" s="2"/>
      <c r="M72" s="2"/>
      <c r="N72" s="2"/>
      <c r="O72" s="2"/>
      <c r="P72" s="2"/>
      <c r="Q72" s="2"/>
      <c r="R72" s="2"/>
      <c r="S72" s="2"/>
      <c r="T72" s="2"/>
      <c r="U72" s="2"/>
    </row>
    <row r="73" ht="15.75" customHeight="1">
      <c r="A73" s="2"/>
      <c r="B73" s="2"/>
      <c r="C73" s="2"/>
      <c r="D73" s="2"/>
      <c r="E73" s="2"/>
      <c r="F73" s="2"/>
      <c r="G73" s="2"/>
      <c r="H73" s="2"/>
      <c r="I73" s="2"/>
      <c r="J73" s="2"/>
      <c r="K73" s="2"/>
      <c r="L73" s="2"/>
      <c r="M73" s="2"/>
      <c r="N73" s="2"/>
      <c r="O73" s="2"/>
      <c r="P73" s="2"/>
      <c r="Q73" s="2"/>
      <c r="R73" s="2"/>
      <c r="S73" s="2"/>
      <c r="T73" s="2"/>
      <c r="U73" s="2"/>
    </row>
    <row r="74" ht="15.75" customHeight="1">
      <c r="A74" s="2"/>
      <c r="B74" s="2"/>
      <c r="C74" s="2"/>
      <c r="D74" s="2"/>
      <c r="E74" s="2"/>
      <c r="F74" s="2"/>
      <c r="G74" s="2"/>
      <c r="H74" s="2"/>
      <c r="I74" s="2"/>
      <c r="J74" s="2"/>
      <c r="K74" s="2"/>
      <c r="L74" s="2"/>
      <c r="M74" s="2"/>
      <c r="N74" s="2"/>
      <c r="O74" s="2"/>
      <c r="P74" s="2"/>
      <c r="Q74" s="2"/>
      <c r="R74" s="2"/>
      <c r="S74" s="2"/>
      <c r="T74" s="2"/>
      <c r="U74" s="2"/>
    </row>
    <row r="75" ht="15.75" customHeight="1">
      <c r="A75" s="2"/>
      <c r="B75" s="2"/>
      <c r="C75" s="2"/>
      <c r="D75" s="2"/>
      <c r="E75" s="2"/>
      <c r="F75" s="2"/>
      <c r="G75" s="2"/>
      <c r="H75" s="2"/>
      <c r="I75" s="2"/>
      <c r="J75" s="2"/>
      <c r="K75" s="2"/>
      <c r="L75" s="2"/>
      <c r="M75" s="2"/>
      <c r="N75" s="2"/>
      <c r="O75" s="2"/>
      <c r="P75" s="2"/>
      <c r="Q75" s="2"/>
      <c r="R75" s="2"/>
      <c r="S75" s="2"/>
      <c r="T75" s="2"/>
      <c r="U75" s="2"/>
    </row>
    <row r="76" ht="15.75" customHeight="1">
      <c r="A76" s="2"/>
      <c r="B76" s="2"/>
      <c r="C76" s="2"/>
      <c r="D76" s="2"/>
      <c r="E76" s="2"/>
      <c r="F76" s="2"/>
      <c r="G76" s="2"/>
      <c r="H76" s="2"/>
      <c r="I76" s="2"/>
      <c r="J76" s="2"/>
      <c r="K76" s="2"/>
      <c r="L76" s="2"/>
      <c r="M76" s="2"/>
      <c r="N76" s="2"/>
      <c r="O76" s="2"/>
      <c r="P76" s="2"/>
      <c r="Q76" s="2"/>
      <c r="R76" s="2"/>
      <c r="S76" s="2"/>
      <c r="T76" s="2"/>
      <c r="U76" s="2"/>
    </row>
    <row r="77" ht="15.75" customHeight="1">
      <c r="A77" s="2"/>
      <c r="B77" s="2"/>
      <c r="C77" s="2"/>
      <c r="D77" s="2"/>
      <c r="E77" s="2"/>
      <c r="F77" s="2"/>
      <c r="G77" s="2"/>
      <c r="H77" s="2"/>
      <c r="I77" s="2"/>
      <c r="J77" s="2"/>
      <c r="K77" s="2"/>
      <c r="L77" s="2"/>
      <c r="M77" s="2"/>
      <c r="N77" s="2"/>
      <c r="O77" s="2"/>
      <c r="P77" s="2"/>
      <c r="Q77" s="2"/>
      <c r="R77" s="2"/>
      <c r="S77" s="2"/>
      <c r="T77" s="2"/>
      <c r="U77" s="2"/>
    </row>
    <row r="78" ht="15.75" customHeight="1">
      <c r="A78" s="2"/>
      <c r="B78" s="2"/>
      <c r="C78" s="2"/>
      <c r="D78" s="2"/>
      <c r="E78" s="2"/>
      <c r="F78" s="2"/>
      <c r="G78" s="2"/>
      <c r="H78" s="2"/>
      <c r="I78" s="2"/>
      <c r="J78" s="2"/>
      <c r="K78" s="2"/>
      <c r="L78" s="2"/>
      <c r="M78" s="2"/>
      <c r="N78" s="2"/>
      <c r="O78" s="2"/>
      <c r="P78" s="2"/>
      <c r="Q78" s="2"/>
      <c r="R78" s="2"/>
      <c r="S78" s="2"/>
      <c r="T78" s="2"/>
      <c r="U78" s="2"/>
    </row>
    <row r="79" ht="15.75" customHeight="1">
      <c r="A79" s="2"/>
      <c r="B79" s="2"/>
      <c r="C79" s="2"/>
      <c r="D79" s="2"/>
      <c r="E79" s="2"/>
      <c r="F79" s="2"/>
      <c r="G79" s="2"/>
      <c r="H79" s="2"/>
      <c r="I79" s="2"/>
      <c r="J79" s="2"/>
      <c r="K79" s="2"/>
      <c r="L79" s="2"/>
      <c r="M79" s="2"/>
      <c r="N79" s="2"/>
      <c r="O79" s="2"/>
      <c r="P79" s="2"/>
      <c r="Q79" s="2"/>
      <c r="R79" s="2"/>
      <c r="S79" s="2"/>
      <c r="T79" s="2"/>
      <c r="U79" s="2"/>
    </row>
    <row r="80" ht="15.75" customHeight="1">
      <c r="A80" s="2"/>
      <c r="B80" s="2"/>
      <c r="C80" s="2"/>
      <c r="D80" s="2"/>
      <c r="E80" s="2"/>
      <c r="F80" s="2"/>
      <c r="G80" s="2"/>
      <c r="H80" s="2"/>
      <c r="I80" s="2"/>
      <c r="J80" s="2"/>
      <c r="K80" s="2"/>
      <c r="L80" s="2"/>
      <c r="M80" s="2"/>
      <c r="N80" s="2"/>
      <c r="O80" s="2"/>
      <c r="P80" s="2"/>
      <c r="Q80" s="2"/>
      <c r="R80" s="2"/>
      <c r="S80" s="2"/>
      <c r="T80" s="2"/>
      <c r="U80" s="2"/>
    </row>
    <row r="81" ht="15.75" customHeight="1">
      <c r="A81" s="2"/>
      <c r="B81" s="2"/>
      <c r="C81" s="2"/>
      <c r="D81" s="2"/>
      <c r="E81" s="2"/>
      <c r="F81" s="2"/>
      <c r="G81" s="2"/>
      <c r="H81" s="2"/>
      <c r="I81" s="2"/>
      <c r="J81" s="2"/>
      <c r="K81" s="2"/>
      <c r="L81" s="2"/>
      <c r="M81" s="2"/>
      <c r="N81" s="2"/>
      <c r="O81" s="2"/>
      <c r="P81" s="2"/>
      <c r="Q81" s="2"/>
      <c r="R81" s="2"/>
      <c r="S81" s="2"/>
      <c r="T81" s="2"/>
      <c r="U81" s="2"/>
    </row>
    <row r="82" ht="15.75" customHeight="1">
      <c r="A82" s="2"/>
      <c r="B82" s="2"/>
      <c r="C82" s="2"/>
      <c r="D82" s="2"/>
      <c r="E82" s="2"/>
      <c r="F82" s="2"/>
      <c r="G82" s="2"/>
      <c r="H82" s="2"/>
      <c r="I82" s="2"/>
      <c r="J82" s="2"/>
      <c r="K82" s="2"/>
      <c r="L82" s="2"/>
      <c r="M82" s="2"/>
      <c r="N82" s="2"/>
      <c r="O82" s="2"/>
      <c r="P82" s="2"/>
      <c r="Q82" s="2"/>
      <c r="R82" s="2"/>
      <c r="S82" s="2"/>
      <c r="T82" s="2"/>
      <c r="U82" s="2"/>
    </row>
    <row r="83" ht="15.75" customHeight="1">
      <c r="A83" s="2"/>
      <c r="B83" s="2"/>
      <c r="C83" s="2"/>
      <c r="D83" s="2"/>
      <c r="E83" s="2"/>
      <c r="F83" s="2"/>
      <c r="G83" s="2"/>
      <c r="H83" s="2"/>
      <c r="I83" s="2"/>
      <c r="J83" s="2"/>
      <c r="K83" s="2"/>
      <c r="L83" s="2"/>
      <c r="M83" s="2"/>
      <c r="N83" s="2"/>
      <c r="O83" s="2"/>
      <c r="P83" s="2"/>
      <c r="Q83" s="2"/>
      <c r="R83" s="2"/>
      <c r="S83" s="2"/>
      <c r="T83" s="2"/>
      <c r="U83" s="2"/>
    </row>
    <row r="84" ht="15.75" customHeight="1">
      <c r="A84" s="2"/>
      <c r="B84" s="2"/>
      <c r="C84" s="2"/>
      <c r="D84" s="2"/>
      <c r="E84" s="2"/>
      <c r="F84" s="2"/>
      <c r="G84" s="2"/>
      <c r="H84" s="2"/>
      <c r="I84" s="2"/>
      <c r="J84" s="2"/>
      <c r="K84" s="2"/>
      <c r="L84" s="2"/>
      <c r="M84" s="2"/>
      <c r="N84" s="2"/>
      <c r="O84" s="2"/>
      <c r="P84" s="2"/>
      <c r="Q84" s="2"/>
      <c r="R84" s="2"/>
      <c r="S84" s="2"/>
      <c r="T84" s="2"/>
      <c r="U84" s="2"/>
    </row>
    <row r="85" ht="15.75" customHeight="1">
      <c r="A85" s="2"/>
      <c r="B85" s="2"/>
      <c r="C85" s="2"/>
      <c r="D85" s="2"/>
      <c r="E85" s="2"/>
      <c r="F85" s="2"/>
      <c r="G85" s="2"/>
      <c r="H85" s="2"/>
      <c r="I85" s="2"/>
      <c r="J85" s="2"/>
      <c r="K85" s="2"/>
      <c r="L85" s="2"/>
      <c r="M85" s="2"/>
      <c r="N85" s="2"/>
      <c r="O85" s="2"/>
      <c r="P85" s="2"/>
      <c r="Q85" s="2"/>
      <c r="R85" s="2"/>
      <c r="S85" s="2"/>
      <c r="T85" s="2"/>
      <c r="U85" s="2"/>
    </row>
    <row r="86" ht="15.75" customHeight="1">
      <c r="A86" s="2"/>
      <c r="B86" s="2"/>
      <c r="C86" s="2"/>
      <c r="D86" s="2"/>
      <c r="E86" s="2"/>
      <c r="F86" s="2"/>
      <c r="G86" s="2"/>
      <c r="H86" s="2"/>
      <c r="I86" s="2"/>
      <c r="J86" s="2"/>
      <c r="K86" s="2"/>
      <c r="L86" s="2"/>
      <c r="M86" s="2"/>
      <c r="N86" s="2"/>
      <c r="O86" s="2"/>
      <c r="P86" s="2"/>
      <c r="Q86" s="2"/>
      <c r="R86" s="2"/>
      <c r="S86" s="2"/>
      <c r="T86" s="2"/>
      <c r="U86" s="2"/>
    </row>
    <row r="87" ht="15.75" customHeight="1">
      <c r="A87" s="2"/>
      <c r="B87" s="2"/>
      <c r="C87" s="2"/>
      <c r="D87" s="2"/>
      <c r="E87" s="2"/>
      <c r="F87" s="2"/>
      <c r="G87" s="2"/>
      <c r="H87" s="2"/>
      <c r="I87" s="2"/>
      <c r="J87" s="2"/>
      <c r="K87" s="2"/>
      <c r="L87" s="2"/>
      <c r="M87" s="2"/>
      <c r="N87" s="2"/>
      <c r="O87" s="2"/>
      <c r="P87" s="2"/>
      <c r="Q87" s="2"/>
      <c r="R87" s="2"/>
      <c r="S87" s="2"/>
      <c r="T87" s="2"/>
      <c r="U87" s="2"/>
    </row>
    <row r="88" ht="15.75" customHeight="1">
      <c r="A88" s="2"/>
      <c r="B88" s="2"/>
      <c r="C88" s="2"/>
      <c r="D88" s="2"/>
      <c r="E88" s="2"/>
      <c r="F88" s="2"/>
      <c r="G88" s="2"/>
      <c r="H88" s="2"/>
      <c r="I88" s="2"/>
      <c r="J88" s="2"/>
      <c r="K88" s="2"/>
      <c r="L88" s="2"/>
      <c r="M88" s="2"/>
      <c r="N88" s="2"/>
      <c r="O88" s="2"/>
      <c r="P88" s="2"/>
      <c r="Q88" s="2"/>
      <c r="R88" s="2"/>
      <c r="S88" s="2"/>
      <c r="T88" s="2"/>
      <c r="U88" s="2"/>
    </row>
    <row r="89" ht="15.75" customHeight="1">
      <c r="A89" s="2"/>
      <c r="B89" s="2"/>
      <c r="C89" s="2"/>
      <c r="D89" s="2"/>
      <c r="E89" s="2"/>
      <c r="F89" s="2"/>
      <c r="G89" s="2"/>
      <c r="H89" s="2"/>
      <c r="I89" s="2"/>
      <c r="J89" s="2"/>
      <c r="K89" s="2"/>
      <c r="L89" s="2"/>
      <c r="M89" s="2"/>
      <c r="N89" s="2"/>
      <c r="O89" s="2"/>
      <c r="P89" s="2"/>
      <c r="Q89" s="2"/>
      <c r="R89" s="2"/>
      <c r="S89" s="2"/>
      <c r="T89" s="2"/>
      <c r="U89" s="2"/>
    </row>
    <row r="90" ht="15.75" customHeight="1">
      <c r="A90" s="2"/>
      <c r="B90" s="2"/>
      <c r="C90" s="2"/>
      <c r="D90" s="2"/>
      <c r="E90" s="2"/>
      <c r="F90" s="2"/>
      <c r="G90" s="2"/>
      <c r="H90" s="2"/>
      <c r="I90" s="2"/>
      <c r="J90" s="2"/>
      <c r="K90" s="2"/>
      <c r="L90" s="2"/>
      <c r="M90" s="2"/>
      <c r="N90" s="2"/>
      <c r="O90" s="2"/>
      <c r="P90" s="2"/>
      <c r="Q90" s="2"/>
      <c r="R90" s="2"/>
      <c r="S90" s="2"/>
      <c r="T90" s="2"/>
      <c r="U90" s="2"/>
    </row>
    <row r="91" ht="15.75" customHeight="1">
      <c r="A91" s="2"/>
      <c r="B91" s="2"/>
      <c r="C91" s="2"/>
      <c r="D91" s="2"/>
      <c r="E91" s="2"/>
      <c r="F91" s="2"/>
      <c r="G91" s="2"/>
      <c r="H91" s="2"/>
      <c r="I91" s="2"/>
      <c r="J91" s="2"/>
      <c r="K91" s="2"/>
      <c r="L91" s="2"/>
      <c r="M91" s="2"/>
      <c r="N91" s="2"/>
      <c r="O91" s="2"/>
      <c r="P91" s="2"/>
      <c r="Q91" s="2"/>
      <c r="R91" s="2"/>
      <c r="S91" s="2"/>
      <c r="T91" s="2"/>
      <c r="U91" s="2"/>
    </row>
    <row r="92" ht="15.75" customHeight="1">
      <c r="A92" s="2"/>
      <c r="B92" s="2"/>
      <c r="C92" s="2"/>
      <c r="D92" s="2"/>
      <c r="E92" s="2"/>
      <c r="F92" s="2"/>
      <c r="G92" s="2"/>
      <c r="H92" s="2"/>
      <c r="I92" s="2"/>
      <c r="J92" s="2"/>
      <c r="K92" s="2"/>
      <c r="L92" s="2"/>
      <c r="M92" s="2"/>
      <c r="N92" s="2"/>
      <c r="O92" s="2"/>
      <c r="P92" s="2"/>
      <c r="Q92" s="2"/>
      <c r="R92" s="2"/>
      <c r="S92" s="2"/>
      <c r="T92" s="2"/>
      <c r="U92" s="2"/>
    </row>
    <row r="93" ht="15.75" customHeight="1">
      <c r="A93" s="2"/>
      <c r="B93" s="2"/>
      <c r="C93" s="2"/>
      <c r="D93" s="2"/>
      <c r="E93" s="2"/>
      <c r="F93" s="2"/>
      <c r="G93" s="2"/>
      <c r="H93" s="2"/>
      <c r="I93" s="2"/>
      <c r="J93" s="2"/>
      <c r="K93" s="2"/>
      <c r="L93" s="2"/>
      <c r="M93" s="2"/>
      <c r="N93" s="2"/>
      <c r="O93" s="2"/>
      <c r="P93" s="2"/>
      <c r="Q93" s="2"/>
      <c r="R93" s="2"/>
      <c r="S93" s="2"/>
      <c r="T93" s="2"/>
      <c r="U93" s="2"/>
    </row>
    <row r="94" ht="15.75" customHeight="1">
      <c r="A94" s="2"/>
      <c r="B94" s="2"/>
      <c r="C94" s="2"/>
      <c r="D94" s="2"/>
      <c r="E94" s="2"/>
      <c r="F94" s="2"/>
      <c r="G94" s="2"/>
      <c r="H94" s="2"/>
      <c r="I94" s="2"/>
      <c r="J94" s="2"/>
      <c r="K94" s="2"/>
      <c r="L94" s="2"/>
      <c r="M94" s="2"/>
      <c r="N94" s="2"/>
      <c r="O94" s="2"/>
      <c r="P94" s="2"/>
      <c r="Q94" s="2"/>
      <c r="R94" s="2"/>
      <c r="S94" s="2"/>
      <c r="T94" s="2"/>
      <c r="U94" s="2"/>
    </row>
    <row r="95" ht="15.75" customHeight="1">
      <c r="A95" s="2"/>
      <c r="B95" s="2"/>
      <c r="C95" s="2"/>
      <c r="D95" s="2"/>
      <c r="E95" s="2"/>
      <c r="F95" s="2"/>
      <c r="G95" s="2"/>
      <c r="H95" s="2"/>
      <c r="I95" s="2"/>
      <c r="J95" s="2"/>
      <c r="K95" s="2"/>
      <c r="L95" s="2"/>
      <c r="M95" s="2"/>
      <c r="N95" s="2"/>
      <c r="O95" s="2"/>
      <c r="P95" s="2"/>
      <c r="Q95" s="2"/>
      <c r="R95" s="2"/>
      <c r="S95" s="2"/>
      <c r="T95" s="2"/>
      <c r="U95" s="2"/>
    </row>
    <row r="96" ht="15.75" customHeight="1">
      <c r="A96" s="2"/>
      <c r="B96" s="2"/>
      <c r="C96" s="2"/>
      <c r="D96" s="2"/>
      <c r="E96" s="2"/>
      <c r="F96" s="2"/>
      <c r="G96" s="2"/>
      <c r="H96" s="2"/>
      <c r="I96" s="2"/>
      <c r="J96" s="2"/>
      <c r="K96" s="2"/>
      <c r="L96" s="2"/>
      <c r="M96" s="2"/>
      <c r="N96" s="2"/>
      <c r="O96" s="2"/>
      <c r="P96" s="2"/>
      <c r="Q96" s="2"/>
      <c r="R96" s="2"/>
      <c r="S96" s="2"/>
      <c r="T96" s="2"/>
      <c r="U96" s="2"/>
    </row>
    <row r="97" ht="15.75" customHeight="1">
      <c r="A97" s="2"/>
      <c r="B97" s="2"/>
      <c r="C97" s="2"/>
      <c r="D97" s="2"/>
      <c r="E97" s="2"/>
      <c r="F97" s="2"/>
      <c r="G97" s="2"/>
      <c r="H97" s="2"/>
      <c r="I97" s="2"/>
      <c r="J97" s="2"/>
      <c r="K97" s="2"/>
      <c r="L97" s="2"/>
      <c r="M97" s="2"/>
      <c r="N97" s="2"/>
      <c r="O97" s="2"/>
      <c r="P97" s="2"/>
      <c r="Q97" s="2"/>
      <c r="R97" s="2"/>
      <c r="S97" s="2"/>
      <c r="T97" s="2"/>
      <c r="U97" s="2"/>
    </row>
    <row r="98" ht="15.75" customHeight="1">
      <c r="A98" s="2"/>
      <c r="B98" s="2"/>
      <c r="C98" s="2"/>
      <c r="D98" s="2"/>
      <c r="E98" s="2"/>
      <c r="F98" s="2"/>
      <c r="G98" s="2"/>
      <c r="H98" s="2"/>
      <c r="I98" s="2"/>
      <c r="J98" s="2"/>
      <c r="K98" s="2"/>
      <c r="L98" s="2"/>
      <c r="M98" s="2"/>
      <c r="N98" s="2"/>
      <c r="O98" s="2"/>
      <c r="P98" s="2"/>
      <c r="Q98" s="2"/>
      <c r="R98" s="2"/>
      <c r="S98" s="2"/>
      <c r="T98" s="2"/>
      <c r="U98" s="2"/>
    </row>
    <row r="99" ht="15.75" customHeight="1">
      <c r="A99" s="2"/>
      <c r="B99" s="2"/>
      <c r="C99" s="2"/>
      <c r="D99" s="2"/>
      <c r="E99" s="2"/>
      <c r="F99" s="2"/>
      <c r="G99" s="2"/>
      <c r="H99" s="2"/>
      <c r="I99" s="2"/>
      <c r="J99" s="2"/>
      <c r="K99" s="2"/>
      <c r="L99" s="2"/>
      <c r="M99" s="2"/>
      <c r="N99" s="2"/>
      <c r="O99" s="2"/>
      <c r="P99" s="2"/>
      <c r="Q99" s="2"/>
      <c r="R99" s="2"/>
      <c r="S99" s="2"/>
      <c r="T99" s="2"/>
      <c r="U99" s="2"/>
    </row>
    <row r="100" ht="15.75" customHeight="1">
      <c r="A100" s="2"/>
      <c r="B100" s="2"/>
      <c r="C100" s="2"/>
      <c r="D100" s="2"/>
      <c r="E100" s="2"/>
      <c r="F100" s="2"/>
      <c r="G100" s="2"/>
      <c r="H100" s="2"/>
      <c r="I100" s="2"/>
      <c r="J100" s="2"/>
      <c r="K100" s="2"/>
      <c r="L100" s="2"/>
      <c r="M100" s="2"/>
      <c r="N100" s="2"/>
      <c r="O100" s="2"/>
      <c r="P100" s="2"/>
      <c r="Q100" s="2"/>
      <c r="R100" s="2"/>
      <c r="S100" s="2"/>
      <c r="T100" s="2"/>
      <c r="U100" s="2"/>
    </row>
    <row r="101" ht="15.75" customHeight="1">
      <c r="A101" s="2"/>
      <c r="B101" s="2"/>
      <c r="C101" s="2"/>
      <c r="D101" s="2"/>
      <c r="E101" s="2"/>
      <c r="F101" s="2"/>
      <c r="G101" s="2"/>
      <c r="H101" s="2"/>
      <c r="I101" s="2"/>
      <c r="J101" s="2"/>
      <c r="K101" s="2"/>
      <c r="L101" s="2"/>
      <c r="M101" s="2"/>
      <c r="N101" s="2"/>
      <c r="O101" s="2"/>
      <c r="P101" s="2"/>
      <c r="Q101" s="2"/>
      <c r="R101" s="2"/>
      <c r="S101" s="2"/>
      <c r="T101" s="2"/>
      <c r="U101" s="2"/>
    </row>
    <row r="102" ht="15.75" customHeight="1">
      <c r="A102" s="2"/>
      <c r="B102" s="2"/>
      <c r="C102" s="2"/>
      <c r="D102" s="2"/>
      <c r="E102" s="2"/>
      <c r="F102" s="2"/>
      <c r="G102" s="2"/>
      <c r="H102" s="2"/>
      <c r="I102" s="2"/>
      <c r="J102" s="2"/>
      <c r="K102" s="2"/>
      <c r="L102" s="2"/>
      <c r="M102" s="2"/>
      <c r="N102" s="2"/>
      <c r="O102" s="2"/>
      <c r="P102" s="2"/>
      <c r="Q102" s="2"/>
      <c r="R102" s="2"/>
      <c r="S102" s="2"/>
      <c r="T102" s="2"/>
      <c r="U102" s="2"/>
    </row>
    <row r="103" ht="15.75" customHeight="1">
      <c r="A103" s="2"/>
      <c r="B103" s="2"/>
      <c r="C103" s="2"/>
      <c r="D103" s="2"/>
      <c r="E103" s="2"/>
      <c r="F103" s="2"/>
      <c r="G103" s="2"/>
      <c r="H103" s="2"/>
      <c r="I103" s="2"/>
      <c r="J103" s="2"/>
      <c r="K103" s="2"/>
      <c r="L103" s="2"/>
      <c r="M103" s="2"/>
      <c r="N103" s="2"/>
      <c r="O103" s="2"/>
      <c r="P103" s="2"/>
      <c r="Q103" s="2"/>
      <c r="R103" s="2"/>
      <c r="S103" s="2"/>
      <c r="T103" s="2"/>
      <c r="U103" s="2"/>
    </row>
    <row r="104" ht="15.75" customHeight="1">
      <c r="A104" s="2"/>
      <c r="B104" s="2"/>
      <c r="C104" s="2"/>
      <c r="D104" s="2"/>
      <c r="E104" s="2"/>
      <c r="F104" s="2"/>
      <c r="G104" s="2"/>
      <c r="H104" s="2"/>
      <c r="I104" s="2"/>
      <c r="J104" s="2"/>
      <c r="K104" s="2"/>
      <c r="L104" s="2"/>
      <c r="M104" s="2"/>
      <c r="N104" s="2"/>
      <c r="O104" s="2"/>
      <c r="P104" s="2"/>
      <c r="Q104" s="2"/>
      <c r="R104" s="2"/>
      <c r="S104" s="2"/>
      <c r="T104" s="2"/>
      <c r="U104" s="2"/>
    </row>
    <row r="105" ht="15.75" customHeight="1">
      <c r="A105" s="2"/>
      <c r="B105" s="2"/>
      <c r="C105" s="2"/>
      <c r="D105" s="2"/>
      <c r="E105" s="2"/>
      <c r="F105" s="2"/>
      <c r="G105" s="2"/>
      <c r="H105" s="2"/>
      <c r="I105" s="2"/>
      <c r="J105" s="2"/>
      <c r="K105" s="2"/>
      <c r="L105" s="2"/>
      <c r="M105" s="2"/>
      <c r="N105" s="2"/>
      <c r="O105" s="2"/>
      <c r="P105" s="2"/>
      <c r="Q105" s="2"/>
      <c r="R105" s="2"/>
      <c r="S105" s="2"/>
      <c r="T105" s="2"/>
      <c r="U105" s="2"/>
    </row>
    <row r="106" ht="15.75" customHeight="1">
      <c r="A106" s="2"/>
      <c r="B106" s="2"/>
      <c r="C106" s="2"/>
      <c r="D106" s="2"/>
      <c r="E106" s="2"/>
      <c r="F106" s="2"/>
      <c r="G106" s="2"/>
      <c r="H106" s="2"/>
      <c r="I106" s="2"/>
      <c r="J106" s="2"/>
      <c r="K106" s="2"/>
      <c r="L106" s="2"/>
      <c r="M106" s="2"/>
      <c r="N106" s="2"/>
      <c r="O106" s="2"/>
      <c r="P106" s="2"/>
      <c r="Q106" s="2"/>
      <c r="R106" s="2"/>
      <c r="S106" s="2"/>
      <c r="T106" s="2"/>
      <c r="U106" s="2"/>
    </row>
    <row r="107" ht="15.75" customHeight="1">
      <c r="A107" s="2"/>
      <c r="B107" s="2"/>
      <c r="C107" s="2"/>
      <c r="D107" s="2"/>
      <c r="E107" s="2"/>
      <c r="F107" s="2"/>
      <c r="G107" s="2"/>
      <c r="H107" s="2"/>
      <c r="I107" s="2"/>
      <c r="J107" s="2"/>
      <c r="K107" s="2"/>
      <c r="L107" s="2"/>
      <c r="M107" s="2"/>
      <c r="N107" s="2"/>
      <c r="O107" s="2"/>
      <c r="P107" s="2"/>
      <c r="Q107" s="2"/>
      <c r="R107" s="2"/>
      <c r="S107" s="2"/>
      <c r="T107" s="2"/>
      <c r="U107" s="2"/>
    </row>
    <row r="108" ht="15.75" customHeight="1">
      <c r="A108" s="2"/>
      <c r="B108" s="2"/>
      <c r="C108" s="2"/>
      <c r="D108" s="2"/>
      <c r="E108" s="2"/>
      <c r="F108" s="2"/>
      <c r="G108" s="2"/>
      <c r="H108" s="2"/>
      <c r="I108" s="2"/>
      <c r="J108" s="2"/>
      <c r="K108" s="2"/>
      <c r="L108" s="2"/>
      <c r="M108" s="2"/>
      <c r="N108" s="2"/>
      <c r="O108" s="2"/>
      <c r="P108" s="2"/>
      <c r="Q108" s="2"/>
      <c r="R108" s="2"/>
      <c r="S108" s="2"/>
      <c r="T108" s="2"/>
      <c r="U108" s="2"/>
    </row>
    <row r="109" ht="15.75" customHeight="1">
      <c r="A109" s="2"/>
      <c r="B109" s="2"/>
      <c r="C109" s="2"/>
      <c r="D109" s="2"/>
      <c r="E109" s="2"/>
      <c r="F109" s="2"/>
      <c r="G109" s="2"/>
      <c r="H109" s="2"/>
      <c r="I109" s="2"/>
      <c r="J109" s="2"/>
      <c r="K109" s="2"/>
      <c r="L109" s="2"/>
      <c r="M109" s="2"/>
      <c r="N109" s="2"/>
      <c r="O109" s="2"/>
      <c r="P109" s="2"/>
      <c r="Q109" s="2"/>
      <c r="R109" s="2"/>
      <c r="S109" s="2"/>
      <c r="T109" s="2"/>
      <c r="U109" s="2"/>
    </row>
    <row r="110" ht="15.75" customHeight="1">
      <c r="A110" s="2"/>
      <c r="B110" s="2"/>
      <c r="C110" s="2"/>
      <c r="D110" s="2"/>
      <c r="E110" s="2"/>
      <c r="F110" s="2"/>
      <c r="G110" s="2"/>
      <c r="H110" s="2"/>
      <c r="I110" s="2"/>
      <c r="J110" s="2"/>
      <c r="K110" s="2"/>
      <c r="L110" s="2"/>
      <c r="M110" s="2"/>
      <c r="N110" s="2"/>
      <c r="O110" s="2"/>
      <c r="P110" s="2"/>
      <c r="Q110" s="2"/>
      <c r="R110" s="2"/>
      <c r="S110" s="2"/>
      <c r="T110" s="2"/>
      <c r="U110" s="2"/>
    </row>
    <row r="111" ht="15.75" customHeight="1">
      <c r="A111" s="2"/>
      <c r="B111" s="2"/>
      <c r="C111" s="2"/>
      <c r="D111" s="2"/>
      <c r="E111" s="2"/>
      <c r="F111" s="2"/>
      <c r="G111" s="2"/>
      <c r="H111" s="2"/>
      <c r="I111" s="2"/>
      <c r="J111" s="2"/>
      <c r="K111" s="2"/>
      <c r="L111" s="2"/>
      <c r="M111" s="2"/>
      <c r="N111" s="2"/>
      <c r="O111" s="2"/>
      <c r="P111" s="2"/>
      <c r="Q111" s="2"/>
      <c r="R111" s="2"/>
      <c r="S111" s="2"/>
      <c r="T111" s="2"/>
      <c r="U111" s="2"/>
    </row>
    <row r="112" ht="15.75" customHeight="1">
      <c r="A112" s="2"/>
      <c r="B112" s="2"/>
      <c r="C112" s="2"/>
      <c r="D112" s="2"/>
      <c r="E112" s="2"/>
      <c r="F112" s="2"/>
      <c r="G112" s="2"/>
      <c r="H112" s="2"/>
      <c r="I112" s="2"/>
      <c r="J112" s="2"/>
      <c r="K112" s="2"/>
      <c r="L112" s="2"/>
      <c r="M112" s="2"/>
      <c r="N112" s="2"/>
      <c r="O112" s="2"/>
      <c r="P112" s="2"/>
      <c r="Q112" s="2"/>
      <c r="R112" s="2"/>
      <c r="S112" s="2"/>
      <c r="T112" s="2"/>
      <c r="U112" s="2"/>
    </row>
    <row r="113" ht="15.75" customHeight="1">
      <c r="A113" s="2"/>
      <c r="B113" s="2"/>
      <c r="C113" s="2"/>
      <c r="D113" s="2"/>
      <c r="E113" s="2"/>
      <c r="F113" s="2"/>
      <c r="G113" s="2"/>
      <c r="H113" s="2"/>
      <c r="I113" s="2"/>
      <c r="J113" s="2"/>
      <c r="K113" s="2"/>
      <c r="L113" s="2"/>
      <c r="M113" s="2"/>
      <c r="N113" s="2"/>
      <c r="O113" s="2"/>
      <c r="P113" s="2"/>
      <c r="Q113" s="2"/>
      <c r="R113" s="2"/>
      <c r="S113" s="2"/>
      <c r="T113" s="2"/>
      <c r="U113" s="2"/>
    </row>
    <row r="114" ht="15.75" customHeight="1">
      <c r="A114" s="2"/>
      <c r="B114" s="2"/>
      <c r="C114" s="2"/>
      <c r="D114" s="2"/>
      <c r="E114" s="2"/>
      <c r="F114" s="2"/>
      <c r="G114" s="2"/>
      <c r="H114" s="2"/>
      <c r="I114" s="2"/>
      <c r="J114" s="2"/>
      <c r="K114" s="2"/>
      <c r="L114" s="2"/>
      <c r="M114" s="2"/>
      <c r="N114" s="2"/>
      <c r="O114" s="2"/>
      <c r="P114" s="2"/>
      <c r="Q114" s="2"/>
      <c r="R114" s="2"/>
      <c r="S114" s="2"/>
      <c r="T114" s="2"/>
      <c r="U114" s="2"/>
    </row>
    <row r="115" ht="15.75" customHeight="1">
      <c r="A115" s="2"/>
      <c r="B115" s="2"/>
      <c r="C115" s="2"/>
      <c r="D115" s="2"/>
      <c r="E115" s="2"/>
      <c r="F115" s="2"/>
      <c r="G115" s="2"/>
      <c r="H115" s="2"/>
      <c r="I115" s="2"/>
      <c r="J115" s="2"/>
      <c r="K115" s="2"/>
      <c r="L115" s="2"/>
      <c r="M115" s="2"/>
      <c r="N115" s="2"/>
      <c r="O115" s="2"/>
      <c r="P115" s="2"/>
      <c r="Q115" s="2"/>
      <c r="R115" s="2"/>
      <c r="S115" s="2"/>
      <c r="T115" s="2"/>
      <c r="U115" s="2"/>
    </row>
    <row r="116" ht="15.75" customHeight="1">
      <c r="A116" s="2"/>
      <c r="B116" s="2"/>
      <c r="C116" s="2"/>
      <c r="D116" s="2"/>
      <c r="E116" s="2"/>
      <c r="F116" s="2"/>
      <c r="G116" s="2"/>
      <c r="H116" s="2"/>
      <c r="I116" s="2"/>
      <c r="J116" s="2"/>
      <c r="K116" s="2"/>
      <c r="L116" s="2"/>
      <c r="M116" s="2"/>
      <c r="N116" s="2"/>
      <c r="O116" s="2"/>
      <c r="P116" s="2"/>
      <c r="Q116" s="2"/>
      <c r="R116" s="2"/>
      <c r="S116" s="2"/>
      <c r="T116" s="2"/>
      <c r="U116" s="2"/>
    </row>
    <row r="117" ht="15.75" customHeight="1">
      <c r="A117" s="2"/>
      <c r="B117" s="2"/>
      <c r="C117" s="2"/>
      <c r="D117" s="2"/>
      <c r="E117" s="2"/>
      <c r="F117" s="2"/>
      <c r="G117" s="2"/>
      <c r="H117" s="2"/>
      <c r="I117" s="2"/>
      <c r="J117" s="2"/>
      <c r="K117" s="2"/>
      <c r="L117" s="2"/>
      <c r="M117" s="2"/>
      <c r="N117" s="2"/>
      <c r="O117" s="2"/>
      <c r="P117" s="2"/>
      <c r="Q117" s="2"/>
      <c r="R117" s="2"/>
      <c r="S117" s="2"/>
      <c r="T117" s="2"/>
      <c r="U117" s="2"/>
    </row>
    <row r="118" ht="15.75" customHeight="1">
      <c r="A118" s="2"/>
      <c r="B118" s="2"/>
      <c r="C118" s="2"/>
      <c r="D118" s="2"/>
      <c r="E118" s="2"/>
      <c r="F118" s="2"/>
      <c r="G118" s="2"/>
      <c r="H118" s="2"/>
      <c r="I118" s="2"/>
      <c r="J118" s="2"/>
      <c r="K118" s="2"/>
      <c r="L118" s="2"/>
      <c r="M118" s="2"/>
      <c r="N118" s="2"/>
      <c r="O118" s="2"/>
      <c r="P118" s="2"/>
      <c r="Q118" s="2"/>
      <c r="R118" s="2"/>
      <c r="S118" s="2"/>
      <c r="T118" s="2"/>
      <c r="U118" s="2"/>
    </row>
    <row r="119" ht="15.75" customHeight="1">
      <c r="A119" s="2"/>
      <c r="B119" s="2"/>
      <c r="C119" s="2"/>
      <c r="D119" s="2"/>
      <c r="E119" s="2"/>
      <c r="F119" s="2"/>
      <c r="G119" s="2"/>
      <c r="H119" s="2"/>
      <c r="I119" s="2"/>
      <c r="J119" s="2"/>
      <c r="K119" s="2"/>
      <c r="L119" s="2"/>
      <c r="M119" s="2"/>
      <c r="N119" s="2"/>
      <c r="O119" s="2"/>
      <c r="P119" s="2"/>
      <c r="Q119" s="2"/>
      <c r="R119" s="2"/>
      <c r="S119" s="2"/>
      <c r="T119" s="2"/>
      <c r="U119" s="2"/>
    </row>
    <row r="120" ht="15.75" customHeight="1">
      <c r="A120" s="2"/>
      <c r="B120" s="2"/>
      <c r="C120" s="2"/>
      <c r="D120" s="2"/>
      <c r="E120" s="2"/>
      <c r="F120" s="2"/>
      <c r="G120" s="2"/>
      <c r="H120" s="2"/>
      <c r="I120" s="2"/>
      <c r="J120" s="2"/>
      <c r="K120" s="2"/>
      <c r="L120" s="2"/>
      <c r="M120" s="2"/>
      <c r="N120" s="2"/>
      <c r="O120" s="2"/>
      <c r="P120" s="2"/>
      <c r="Q120" s="2"/>
      <c r="R120" s="2"/>
      <c r="S120" s="2"/>
      <c r="T120" s="2"/>
      <c r="U120" s="2"/>
    </row>
    <row r="121" ht="15.75" customHeight="1">
      <c r="A121" s="2"/>
      <c r="B121" s="2"/>
      <c r="C121" s="2"/>
      <c r="D121" s="2"/>
      <c r="E121" s="2"/>
      <c r="F121" s="2"/>
      <c r="G121" s="2"/>
      <c r="H121" s="2"/>
      <c r="I121" s="2"/>
      <c r="J121" s="2"/>
      <c r="K121" s="2"/>
      <c r="L121" s="2"/>
      <c r="M121" s="2"/>
      <c r="N121" s="2"/>
      <c r="O121" s="2"/>
      <c r="P121" s="2"/>
      <c r="Q121" s="2"/>
      <c r="R121" s="2"/>
      <c r="S121" s="2"/>
      <c r="T121" s="2"/>
      <c r="U121" s="2"/>
    </row>
    <row r="122" ht="15.75" customHeight="1">
      <c r="A122" s="2"/>
      <c r="B122" s="2"/>
      <c r="C122" s="2"/>
      <c r="D122" s="2"/>
      <c r="E122" s="2"/>
      <c r="F122" s="2"/>
      <c r="G122" s="2"/>
      <c r="H122" s="2"/>
      <c r="I122" s="2"/>
      <c r="J122" s="2"/>
      <c r="K122" s="2"/>
      <c r="L122" s="2"/>
      <c r="M122" s="2"/>
      <c r="N122" s="2"/>
      <c r="O122" s="2"/>
      <c r="P122" s="2"/>
      <c r="Q122" s="2"/>
      <c r="R122" s="2"/>
      <c r="S122" s="2"/>
      <c r="T122" s="2"/>
      <c r="U122" s="2"/>
    </row>
    <row r="123" ht="15.75" customHeight="1">
      <c r="A123" s="2"/>
      <c r="B123" s="2"/>
      <c r="C123" s="2"/>
      <c r="D123" s="2"/>
      <c r="E123" s="2"/>
      <c r="F123" s="2"/>
      <c r="G123" s="2"/>
      <c r="H123" s="2"/>
      <c r="I123" s="2"/>
      <c r="J123" s="2"/>
      <c r="K123" s="2"/>
      <c r="L123" s="2"/>
      <c r="M123" s="2"/>
      <c r="N123" s="2"/>
      <c r="O123" s="2"/>
      <c r="P123" s="2"/>
      <c r="Q123" s="2"/>
      <c r="R123" s="2"/>
      <c r="S123" s="2"/>
      <c r="T123" s="2"/>
      <c r="U123" s="2"/>
    </row>
    <row r="124" ht="15.75" customHeight="1">
      <c r="A124" s="2"/>
      <c r="B124" s="2"/>
      <c r="C124" s="2"/>
      <c r="D124" s="2"/>
      <c r="E124" s="2"/>
      <c r="F124" s="2"/>
      <c r="G124" s="2"/>
      <c r="H124" s="2"/>
      <c r="I124" s="2"/>
      <c r="J124" s="2"/>
      <c r="K124" s="2"/>
      <c r="L124" s="2"/>
      <c r="M124" s="2"/>
      <c r="N124" s="2"/>
      <c r="O124" s="2"/>
      <c r="P124" s="2"/>
      <c r="Q124" s="2"/>
      <c r="R124" s="2"/>
      <c r="S124" s="2"/>
      <c r="T124" s="2"/>
      <c r="U124" s="2"/>
    </row>
    <row r="125" ht="15.75" customHeight="1">
      <c r="A125" s="2"/>
      <c r="B125" s="2"/>
      <c r="C125" s="2"/>
      <c r="D125" s="2"/>
      <c r="E125" s="2"/>
      <c r="F125" s="2"/>
      <c r="G125" s="2"/>
      <c r="H125" s="2"/>
      <c r="I125" s="2"/>
      <c r="J125" s="2"/>
      <c r="K125" s="2"/>
      <c r="L125" s="2"/>
      <c r="M125" s="2"/>
      <c r="N125" s="2"/>
      <c r="O125" s="2"/>
      <c r="P125" s="2"/>
      <c r="Q125" s="2"/>
      <c r="R125" s="2"/>
      <c r="S125" s="2"/>
      <c r="T125" s="2"/>
      <c r="U125" s="2"/>
    </row>
    <row r="126" ht="15.75" customHeight="1">
      <c r="A126" s="2"/>
      <c r="B126" s="2"/>
      <c r="C126" s="2"/>
      <c r="D126" s="2"/>
      <c r="E126" s="2"/>
      <c r="F126" s="2"/>
      <c r="G126" s="2"/>
      <c r="H126" s="2"/>
      <c r="I126" s="2"/>
      <c r="J126" s="2"/>
      <c r="K126" s="2"/>
      <c r="L126" s="2"/>
      <c r="M126" s="2"/>
      <c r="N126" s="2"/>
      <c r="O126" s="2"/>
      <c r="P126" s="2"/>
      <c r="Q126" s="2"/>
      <c r="R126" s="2"/>
      <c r="S126" s="2"/>
      <c r="T126" s="2"/>
      <c r="U126" s="2"/>
    </row>
    <row r="127" ht="15.75" customHeight="1">
      <c r="A127" s="2"/>
      <c r="B127" s="2"/>
      <c r="C127" s="2"/>
      <c r="D127" s="2"/>
      <c r="E127" s="2"/>
      <c r="F127" s="2"/>
      <c r="G127" s="2"/>
      <c r="H127" s="2"/>
      <c r="I127" s="2"/>
      <c r="J127" s="2"/>
      <c r="K127" s="2"/>
      <c r="L127" s="2"/>
      <c r="M127" s="2"/>
      <c r="N127" s="2"/>
      <c r="O127" s="2"/>
      <c r="P127" s="2"/>
      <c r="Q127" s="2"/>
      <c r="R127" s="2"/>
      <c r="S127" s="2"/>
      <c r="T127" s="2"/>
      <c r="U127" s="2"/>
    </row>
    <row r="128" ht="15.75" customHeight="1">
      <c r="A128" s="2"/>
      <c r="B128" s="2"/>
      <c r="C128" s="2"/>
      <c r="D128" s="2"/>
      <c r="E128" s="2"/>
      <c r="F128" s="2"/>
      <c r="G128" s="2"/>
      <c r="H128" s="2"/>
      <c r="I128" s="2"/>
      <c r="J128" s="2"/>
      <c r="K128" s="2"/>
      <c r="L128" s="2"/>
      <c r="M128" s="2"/>
      <c r="N128" s="2"/>
      <c r="O128" s="2"/>
      <c r="P128" s="2"/>
      <c r="Q128" s="2"/>
      <c r="R128" s="2"/>
      <c r="S128" s="2"/>
      <c r="T128" s="2"/>
      <c r="U128" s="2"/>
    </row>
    <row r="129" ht="15.75" customHeight="1">
      <c r="A129" s="2"/>
      <c r="B129" s="2"/>
      <c r="C129" s="2"/>
      <c r="D129" s="2"/>
      <c r="E129" s="2"/>
      <c r="F129" s="2"/>
      <c r="G129" s="2"/>
      <c r="H129" s="2"/>
      <c r="I129" s="2"/>
      <c r="J129" s="2"/>
      <c r="K129" s="2"/>
      <c r="L129" s="2"/>
      <c r="M129" s="2"/>
      <c r="N129" s="2"/>
      <c r="O129" s="2"/>
      <c r="P129" s="2"/>
      <c r="Q129" s="2"/>
      <c r="R129" s="2"/>
      <c r="S129" s="2"/>
      <c r="T129" s="2"/>
      <c r="U129" s="2"/>
    </row>
    <row r="130" ht="15.75" customHeight="1">
      <c r="A130" s="2"/>
      <c r="B130" s="2"/>
      <c r="C130" s="2"/>
      <c r="D130" s="2"/>
      <c r="E130" s="2"/>
      <c r="F130" s="2"/>
      <c r="G130" s="2"/>
      <c r="H130" s="2"/>
      <c r="I130" s="2"/>
      <c r="J130" s="2"/>
      <c r="K130" s="2"/>
      <c r="L130" s="2"/>
      <c r="M130" s="2"/>
      <c r="N130" s="2"/>
      <c r="O130" s="2"/>
      <c r="P130" s="2"/>
      <c r="Q130" s="2"/>
      <c r="R130" s="2"/>
      <c r="S130" s="2"/>
      <c r="T130" s="2"/>
      <c r="U130" s="2"/>
    </row>
    <row r="131" ht="15.75" customHeight="1">
      <c r="A131" s="2"/>
      <c r="B131" s="2"/>
      <c r="C131" s="2"/>
      <c r="D131" s="2"/>
      <c r="E131" s="2"/>
      <c r="F131" s="2"/>
      <c r="G131" s="2"/>
      <c r="H131" s="2"/>
      <c r="I131" s="2"/>
      <c r="J131" s="2"/>
      <c r="K131" s="2"/>
      <c r="L131" s="2"/>
      <c r="M131" s="2"/>
      <c r="N131" s="2"/>
      <c r="O131" s="2"/>
      <c r="P131" s="2"/>
      <c r="Q131" s="2"/>
      <c r="R131" s="2"/>
      <c r="S131" s="2"/>
      <c r="T131" s="2"/>
      <c r="U131" s="2"/>
    </row>
    <row r="132" ht="15.75" customHeight="1">
      <c r="A132" s="2"/>
      <c r="B132" s="2"/>
      <c r="C132" s="2"/>
      <c r="D132" s="2"/>
      <c r="E132" s="2"/>
      <c r="F132" s="2"/>
      <c r="G132" s="2"/>
      <c r="H132" s="2"/>
      <c r="I132" s="2"/>
      <c r="J132" s="2"/>
      <c r="K132" s="2"/>
      <c r="L132" s="2"/>
      <c r="M132" s="2"/>
      <c r="N132" s="2"/>
      <c r="O132" s="2"/>
      <c r="P132" s="2"/>
      <c r="Q132" s="2"/>
      <c r="R132" s="2"/>
      <c r="S132" s="2"/>
      <c r="T132" s="2"/>
      <c r="U132" s="2"/>
    </row>
    <row r="133" ht="15.75" customHeight="1">
      <c r="A133" s="2"/>
      <c r="B133" s="2"/>
      <c r="C133" s="2"/>
      <c r="D133" s="2"/>
      <c r="E133" s="2"/>
      <c r="F133" s="2"/>
      <c r="G133" s="2"/>
      <c r="H133" s="2"/>
      <c r="I133" s="2"/>
      <c r="J133" s="2"/>
      <c r="K133" s="2"/>
      <c r="L133" s="2"/>
      <c r="M133" s="2"/>
      <c r="N133" s="2"/>
      <c r="O133" s="2"/>
      <c r="P133" s="2"/>
      <c r="Q133" s="2"/>
      <c r="R133" s="2"/>
      <c r="S133" s="2"/>
      <c r="T133" s="2"/>
      <c r="U133" s="2"/>
    </row>
    <row r="134" ht="15.75" customHeight="1">
      <c r="A134" s="2"/>
      <c r="B134" s="2"/>
      <c r="C134" s="2"/>
      <c r="D134" s="2"/>
      <c r="E134" s="2"/>
      <c r="F134" s="2"/>
      <c r="G134" s="2"/>
      <c r="H134" s="2"/>
      <c r="I134" s="2"/>
      <c r="J134" s="2"/>
      <c r="K134" s="2"/>
      <c r="L134" s="2"/>
      <c r="M134" s="2"/>
      <c r="N134" s="2"/>
      <c r="O134" s="2"/>
      <c r="P134" s="2"/>
      <c r="Q134" s="2"/>
      <c r="R134" s="2"/>
      <c r="S134" s="2"/>
      <c r="T134" s="2"/>
      <c r="U134" s="2"/>
    </row>
    <row r="135" ht="15.75" customHeight="1">
      <c r="A135" s="2"/>
      <c r="B135" s="2"/>
      <c r="C135" s="2"/>
      <c r="D135" s="2"/>
      <c r="E135" s="2"/>
      <c r="F135" s="2"/>
      <c r="G135" s="2"/>
      <c r="H135" s="2"/>
      <c r="I135" s="2"/>
      <c r="J135" s="2"/>
      <c r="K135" s="2"/>
      <c r="L135" s="2"/>
      <c r="M135" s="2"/>
      <c r="N135" s="2"/>
      <c r="O135" s="2"/>
      <c r="P135" s="2"/>
      <c r="Q135" s="2"/>
      <c r="R135" s="2"/>
      <c r="S135" s="2"/>
      <c r="T135" s="2"/>
      <c r="U135" s="2"/>
    </row>
    <row r="136" ht="15.75" customHeight="1">
      <c r="A136" s="2"/>
      <c r="B136" s="2"/>
      <c r="C136" s="2"/>
      <c r="D136" s="2"/>
      <c r="E136" s="2"/>
      <c r="F136" s="2"/>
      <c r="G136" s="2"/>
      <c r="H136" s="2"/>
      <c r="I136" s="2"/>
      <c r="J136" s="2"/>
      <c r="K136" s="2"/>
      <c r="L136" s="2"/>
      <c r="M136" s="2"/>
      <c r="N136" s="2"/>
      <c r="O136" s="2"/>
      <c r="P136" s="2"/>
      <c r="Q136" s="2"/>
      <c r="R136" s="2"/>
      <c r="S136" s="2"/>
      <c r="T136" s="2"/>
      <c r="U136" s="2"/>
    </row>
    <row r="137" ht="15.75" customHeight="1">
      <c r="A137" s="2"/>
      <c r="B137" s="2"/>
      <c r="C137" s="2"/>
      <c r="D137" s="2"/>
      <c r="E137" s="2"/>
      <c r="F137" s="2"/>
      <c r="G137" s="2"/>
      <c r="H137" s="2"/>
      <c r="I137" s="2"/>
      <c r="J137" s="2"/>
      <c r="K137" s="2"/>
      <c r="L137" s="2"/>
      <c r="M137" s="2"/>
      <c r="N137" s="2"/>
      <c r="O137" s="2"/>
      <c r="P137" s="2"/>
      <c r="Q137" s="2"/>
      <c r="R137" s="2"/>
      <c r="S137" s="2"/>
      <c r="T137" s="2"/>
      <c r="U137" s="2"/>
    </row>
    <row r="138" ht="15.75" customHeight="1">
      <c r="A138" s="2"/>
      <c r="B138" s="2"/>
      <c r="C138" s="2"/>
      <c r="D138" s="2"/>
      <c r="E138" s="2"/>
      <c r="F138" s="2"/>
      <c r="G138" s="2"/>
      <c r="H138" s="2"/>
      <c r="I138" s="2"/>
      <c r="J138" s="2"/>
      <c r="K138" s="2"/>
      <c r="L138" s="2"/>
      <c r="M138" s="2"/>
      <c r="N138" s="2"/>
      <c r="O138" s="2"/>
      <c r="P138" s="2"/>
      <c r="Q138" s="2"/>
      <c r="R138" s="2"/>
      <c r="S138" s="2"/>
      <c r="T138" s="2"/>
      <c r="U138" s="2"/>
    </row>
    <row r="139" ht="15.75" customHeight="1">
      <c r="A139" s="2"/>
      <c r="B139" s="2"/>
      <c r="C139" s="2"/>
      <c r="D139" s="2"/>
      <c r="E139" s="2"/>
      <c r="F139" s="2"/>
      <c r="G139" s="2"/>
      <c r="H139" s="2"/>
      <c r="I139" s="2"/>
      <c r="J139" s="2"/>
      <c r="K139" s="2"/>
      <c r="L139" s="2"/>
      <c r="M139" s="2"/>
      <c r="N139" s="2"/>
      <c r="O139" s="2"/>
      <c r="P139" s="2"/>
      <c r="Q139" s="2"/>
      <c r="R139" s="2"/>
      <c r="S139" s="2"/>
      <c r="T139" s="2"/>
      <c r="U139" s="2"/>
    </row>
    <row r="140" ht="15.75" customHeight="1">
      <c r="A140" s="2"/>
      <c r="B140" s="2"/>
      <c r="C140" s="2"/>
      <c r="D140" s="2"/>
      <c r="E140" s="2"/>
      <c r="F140" s="2"/>
      <c r="G140" s="2"/>
      <c r="H140" s="2"/>
      <c r="I140" s="2"/>
      <c r="J140" s="2"/>
      <c r="K140" s="2"/>
      <c r="L140" s="2"/>
      <c r="M140" s="2"/>
      <c r="N140" s="2"/>
      <c r="O140" s="2"/>
      <c r="P140" s="2"/>
      <c r="Q140" s="2"/>
      <c r="R140" s="2"/>
      <c r="S140" s="2"/>
      <c r="T140" s="2"/>
      <c r="U140" s="2"/>
    </row>
    <row r="141" ht="15.75" customHeight="1">
      <c r="A141" s="2"/>
      <c r="B141" s="2"/>
      <c r="C141" s="2"/>
      <c r="D141" s="2"/>
      <c r="E141" s="2"/>
      <c r="F141" s="2"/>
      <c r="G141" s="2"/>
      <c r="H141" s="2"/>
      <c r="I141" s="2"/>
      <c r="J141" s="2"/>
      <c r="K141" s="2"/>
      <c r="L141" s="2"/>
      <c r="M141" s="2"/>
      <c r="N141" s="2"/>
      <c r="O141" s="2"/>
      <c r="P141" s="2"/>
      <c r="Q141" s="2"/>
      <c r="R141" s="2"/>
      <c r="S141" s="2"/>
      <c r="T141" s="2"/>
      <c r="U141" s="2"/>
    </row>
    <row r="142" ht="15.75" customHeight="1">
      <c r="A142" s="2"/>
      <c r="B142" s="2"/>
      <c r="C142" s="2"/>
      <c r="D142" s="2"/>
      <c r="E142" s="2"/>
      <c r="F142" s="2"/>
      <c r="G142" s="2"/>
      <c r="H142" s="2"/>
      <c r="I142" s="2"/>
      <c r="J142" s="2"/>
      <c r="K142" s="2"/>
      <c r="L142" s="2"/>
      <c r="M142" s="2"/>
      <c r="N142" s="2"/>
      <c r="O142" s="2"/>
      <c r="P142" s="2"/>
      <c r="Q142" s="2"/>
      <c r="R142" s="2"/>
      <c r="S142" s="2"/>
      <c r="T142" s="2"/>
      <c r="U142" s="2"/>
    </row>
    <row r="143" ht="15.75" customHeight="1">
      <c r="A143" s="2"/>
      <c r="B143" s="2"/>
      <c r="C143" s="2"/>
      <c r="D143" s="2"/>
      <c r="E143" s="2"/>
      <c r="F143" s="2"/>
      <c r="G143" s="2"/>
      <c r="H143" s="2"/>
      <c r="I143" s="2"/>
      <c r="J143" s="2"/>
      <c r="K143" s="2"/>
      <c r="L143" s="2"/>
      <c r="M143" s="2"/>
      <c r="N143" s="2"/>
      <c r="O143" s="2"/>
      <c r="P143" s="2"/>
      <c r="Q143" s="2"/>
      <c r="R143" s="2"/>
      <c r="S143" s="2"/>
      <c r="T143" s="2"/>
      <c r="U143" s="2"/>
    </row>
    <row r="144" ht="15.75" customHeight="1">
      <c r="A144" s="2"/>
      <c r="B144" s="2"/>
      <c r="C144" s="2"/>
      <c r="D144" s="2"/>
      <c r="E144" s="2"/>
      <c r="F144" s="2"/>
      <c r="G144" s="2"/>
      <c r="H144" s="2"/>
      <c r="I144" s="2"/>
      <c r="J144" s="2"/>
      <c r="K144" s="2"/>
      <c r="L144" s="2"/>
      <c r="M144" s="2"/>
      <c r="N144" s="2"/>
      <c r="O144" s="2"/>
      <c r="P144" s="2"/>
      <c r="Q144" s="2"/>
      <c r="R144" s="2"/>
      <c r="S144" s="2"/>
      <c r="T144" s="2"/>
      <c r="U144" s="2"/>
    </row>
    <row r="145" ht="15.75" customHeight="1">
      <c r="A145" s="2"/>
      <c r="B145" s="2"/>
      <c r="C145" s="2"/>
      <c r="D145" s="2"/>
      <c r="E145" s="2"/>
      <c r="F145" s="2"/>
      <c r="G145" s="2"/>
      <c r="H145" s="2"/>
      <c r="I145" s="2"/>
      <c r="J145" s="2"/>
      <c r="K145" s="2"/>
      <c r="L145" s="2"/>
      <c r="M145" s="2"/>
      <c r="N145" s="2"/>
      <c r="O145" s="2"/>
      <c r="P145" s="2"/>
      <c r="Q145" s="2"/>
      <c r="R145" s="2"/>
      <c r="S145" s="2"/>
      <c r="T145" s="2"/>
      <c r="U145" s="2"/>
    </row>
    <row r="146" ht="15.75" customHeight="1">
      <c r="A146" s="2"/>
      <c r="B146" s="2"/>
      <c r="C146" s="2"/>
      <c r="D146" s="2"/>
      <c r="E146" s="2"/>
      <c r="F146" s="2"/>
      <c r="G146" s="2"/>
      <c r="H146" s="2"/>
      <c r="I146" s="2"/>
      <c r="J146" s="2"/>
      <c r="K146" s="2"/>
      <c r="L146" s="2"/>
      <c r="M146" s="2"/>
      <c r="N146" s="2"/>
      <c r="O146" s="2"/>
      <c r="P146" s="2"/>
      <c r="Q146" s="2"/>
      <c r="R146" s="2"/>
      <c r="S146" s="2"/>
      <c r="T146" s="2"/>
      <c r="U146" s="2"/>
    </row>
    <row r="147" ht="15.75" customHeight="1">
      <c r="A147" s="2"/>
      <c r="B147" s="2"/>
      <c r="C147" s="2"/>
      <c r="D147" s="2"/>
      <c r="E147" s="2"/>
      <c r="F147" s="2"/>
      <c r="G147" s="2"/>
      <c r="H147" s="2"/>
      <c r="I147" s="2"/>
      <c r="J147" s="2"/>
      <c r="K147" s="2"/>
      <c r="L147" s="2"/>
      <c r="M147" s="2"/>
      <c r="N147" s="2"/>
      <c r="O147" s="2"/>
      <c r="P147" s="2"/>
      <c r="Q147" s="2"/>
      <c r="R147" s="2"/>
      <c r="S147" s="2"/>
      <c r="T147" s="2"/>
      <c r="U147" s="2"/>
    </row>
    <row r="148" ht="15.75" customHeight="1">
      <c r="A148" s="2"/>
      <c r="B148" s="2"/>
      <c r="C148" s="2"/>
      <c r="D148" s="2"/>
      <c r="E148" s="2"/>
      <c r="F148" s="2"/>
      <c r="G148" s="2"/>
      <c r="H148" s="2"/>
      <c r="I148" s="2"/>
      <c r="J148" s="2"/>
      <c r="K148" s="2"/>
      <c r="L148" s="2"/>
      <c r="M148" s="2"/>
      <c r="N148" s="2"/>
      <c r="O148" s="2"/>
      <c r="P148" s="2"/>
      <c r="Q148" s="2"/>
      <c r="R148" s="2"/>
      <c r="S148" s="2"/>
      <c r="T148" s="2"/>
      <c r="U148" s="2"/>
    </row>
    <row r="149" ht="15.75" customHeight="1">
      <c r="A149" s="2"/>
      <c r="B149" s="2"/>
      <c r="C149" s="2"/>
      <c r="D149" s="2"/>
      <c r="E149" s="2"/>
      <c r="F149" s="2"/>
      <c r="G149" s="2"/>
      <c r="H149" s="2"/>
      <c r="I149" s="2"/>
      <c r="J149" s="2"/>
      <c r="K149" s="2"/>
      <c r="L149" s="2"/>
      <c r="M149" s="2"/>
      <c r="N149" s="2"/>
      <c r="O149" s="2"/>
      <c r="P149" s="2"/>
      <c r="Q149" s="2"/>
      <c r="R149" s="2"/>
      <c r="S149" s="2"/>
      <c r="T149" s="2"/>
      <c r="U149" s="2"/>
    </row>
    <row r="150" ht="15.75" customHeight="1">
      <c r="A150" s="2"/>
      <c r="B150" s="2"/>
      <c r="C150" s="2"/>
      <c r="D150" s="2"/>
      <c r="E150" s="2"/>
      <c r="F150" s="2"/>
      <c r="G150" s="2"/>
      <c r="H150" s="2"/>
      <c r="I150" s="2"/>
      <c r="J150" s="2"/>
      <c r="K150" s="2"/>
      <c r="L150" s="2"/>
      <c r="M150" s="2"/>
      <c r="N150" s="2"/>
      <c r="O150" s="2"/>
      <c r="P150" s="2"/>
      <c r="Q150" s="2"/>
      <c r="R150" s="2"/>
      <c r="S150" s="2"/>
      <c r="T150" s="2"/>
      <c r="U150" s="2"/>
    </row>
    <row r="151" ht="15.75" customHeight="1">
      <c r="A151" s="2"/>
      <c r="B151" s="2"/>
      <c r="C151" s="2"/>
      <c r="D151" s="2"/>
      <c r="E151" s="2"/>
      <c r="F151" s="2"/>
      <c r="G151" s="2"/>
      <c r="H151" s="2"/>
      <c r="I151" s="2"/>
      <c r="J151" s="2"/>
      <c r="K151" s="2"/>
      <c r="L151" s="2"/>
      <c r="M151" s="2"/>
      <c r="N151" s="2"/>
      <c r="O151" s="2"/>
      <c r="P151" s="2"/>
      <c r="Q151" s="2"/>
      <c r="R151" s="2"/>
      <c r="S151" s="2"/>
      <c r="T151" s="2"/>
      <c r="U151" s="2"/>
    </row>
    <row r="152" ht="15.75" customHeight="1">
      <c r="A152" s="2"/>
      <c r="B152" s="2"/>
      <c r="C152" s="2"/>
      <c r="D152" s="2"/>
      <c r="E152" s="2"/>
      <c r="F152" s="2"/>
      <c r="G152" s="2"/>
      <c r="H152" s="2"/>
      <c r="I152" s="2"/>
      <c r="J152" s="2"/>
      <c r="K152" s="2"/>
      <c r="L152" s="2"/>
      <c r="M152" s="2"/>
      <c r="N152" s="2"/>
      <c r="O152" s="2"/>
      <c r="P152" s="2"/>
      <c r="Q152" s="2"/>
      <c r="R152" s="2"/>
      <c r="S152" s="2"/>
      <c r="T152" s="2"/>
      <c r="U152" s="2"/>
    </row>
    <row r="153" ht="15.75" customHeight="1">
      <c r="A153" s="2"/>
      <c r="B153" s="2"/>
      <c r="C153" s="2"/>
      <c r="D153" s="2"/>
      <c r="E153" s="2"/>
      <c r="F153" s="2"/>
      <c r="G153" s="2"/>
      <c r="H153" s="2"/>
      <c r="I153" s="2"/>
      <c r="J153" s="2"/>
      <c r="K153" s="2"/>
      <c r="L153" s="2"/>
      <c r="M153" s="2"/>
      <c r="N153" s="2"/>
      <c r="O153" s="2"/>
      <c r="P153" s="2"/>
      <c r="Q153" s="2"/>
      <c r="R153" s="2"/>
      <c r="S153" s="2"/>
      <c r="T153" s="2"/>
      <c r="U153" s="2"/>
    </row>
    <row r="154" ht="15.75" customHeight="1">
      <c r="A154" s="2"/>
      <c r="B154" s="2"/>
      <c r="C154" s="2"/>
      <c r="D154" s="2"/>
      <c r="E154" s="2"/>
      <c r="F154" s="2"/>
      <c r="G154" s="2"/>
      <c r="H154" s="2"/>
      <c r="I154" s="2"/>
      <c r="J154" s="2"/>
      <c r="K154" s="2"/>
      <c r="L154" s="2"/>
      <c r="M154" s="2"/>
      <c r="N154" s="2"/>
      <c r="O154" s="2"/>
      <c r="P154" s="2"/>
      <c r="Q154" s="2"/>
      <c r="R154" s="2"/>
      <c r="S154" s="2"/>
      <c r="T154" s="2"/>
      <c r="U154" s="2"/>
    </row>
    <row r="155" ht="15.75" customHeight="1">
      <c r="A155" s="2"/>
      <c r="B155" s="2"/>
      <c r="C155" s="2"/>
      <c r="D155" s="2"/>
      <c r="E155" s="2"/>
      <c r="F155" s="2"/>
      <c r="G155" s="2"/>
      <c r="H155" s="2"/>
      <c r="I155" s="2"/>
      <c r="J155" s="2"/>
      <c r="K155" s="2"/>
      <c r="L155" s="2"/>
      <c r="M155" s="2"/>
      <c r="N155" s="2"/>
      <c r="O155" s="2"/>
      <c r="P155" s="2"/>
      <c r="Q155" s="2"/>
      <c r="R155" s="2"/>
      <c r="S155" s="2"/>
      <c r="T155" s="2"/>
      <c r="U155" s="2"/>
    </row>
    <row r="156" ht="15.75" customHeight="1">
      <c r="A156" s="2"/>
      <c r="B156" s="2"/>
      <c r="C156" s="2"/>
      <c r="D156" s="2"/>
      <c r="E156" s="2"/>
      <c r="F156" s="2"/>
      <c r="G156" s="2"/>
      <c r="H156" s="2"/>
      <c r="I156" s="2"/>
      <c r="J156" s="2"/>
      <c r="K156" s="2"/>
      <c r="L156" s="2"/>
      <c r="M156" s="2"/>
      <c r="N156" s="2"/>
      <c r="O156" s="2"/>
      <c r="P156" s="2"/>
      <c r="Q156" s="2"/>
      <c r="R156" s="2"/>
      <c r="S156" s="2"/>
      <c r="T156" s="2"/>
      <c r="U156" s="2"/>
    </row>
    <row r="157" ht="15.75" customHeight="1">
      <c r="A157" s="2"/>
      <c r="B157" s="2"/>
      <c r="C157" s="2"/>
      <c r="D157" s="2"/>
      <c r="E157" s="2"/>
      <c r="F157" s="2"/>
      <c r="G157" s="2"/>
      <c r="H157" s="2"/>
      <c r="I157" s="2"/>
      <c r="J157" s="2"/>
      <c r="K157" s="2"/>
      <c r="L157" s="2"/>
      <c r="M157" s="2"/>
      <c r="N157" s="2"/>
      <c r="O157" s="2"/>
      <c r="P157" s="2"/>
      <c r="Q157" s="2"/>
      <c r="R157" s="2"/>
      <c r="S157" s="2"/>
      <c r="T157" s="2"/>
      <c r="U157" s="2"/>
    </row>
    <row r="158" ht="15.75" customHeight="1">
      <c r="A158" s="2"/>
      <c r="B158" s="2"/>
      <c r="C158" s="2"/>
      <c r="D158" s="2"/>
      <c r="E158" s="2"/>
      <c r="F158" s="2"/>
      <c r="G158" s="2"/>
      <c r="H158" s="2"/>
      <c r="I158" s="2"/>
      <c r="J158" s="2"/>
      <c r="K158" s="2"/>
      <c r="L158" s="2"/>
      <c r="M158" s="2"/>
      <c r="N158" s="2"/>
      <c r="O158" s="2"/>
      <c r="P158" s="2"/>
      <c r="Q158" s="2"/>
      <c r="R158" s="2"/>
      <c r="S158" s="2"/>
      <c r="T158" s="2"/>
      <c r="U158" s="2"/>
    </row>
    <row r="159" ht="15.75" customHeight="1">
      <c r="A159" s="2"/>
      <c r="B159" s="2"/>
      <c r="C159" s="2"/>
      <c r="D159" s="2"/>
      <c r="E159" s="2"/>
      <c r="F159" s="2"/>
      <c r="G159" s="2"/>
      <c r="H159" s="2"/>
      <c r="I159" s="2"/>
      <c r="J159" s="2"/>
      <c r="K159" s="2"/>
      <c r="L159" s="2"/>
      <c r="M159" s="2"/>
      <c r="N159" s="2"/>
      <c r="O159" s="2"/>
      <c r="P159" s="2"/>
      <c r="Q159" s="2"/>
      <c r="R159" s="2"/>
      <c r="S159" s="2"/>
      <c r="T159" s="2"/>
      <c r="U159" s="2"/>
    </row>
    <row r="160" ht="15.75" customHeight="1">
      <c r="A160" s="2"/>
      <c r="B160" s="2"/>
      <c r="C160" s="2"/>
      <c r="D160" s="2"/>
      <c r="E160" s="2"/>
      <c r="F160" s="2"/>
      <c r="G160" s="2"/>
      <c r="H160" s="2"/>
      <c r="I160" s="2"/>
      <c r="J160" s="2"/>
      <c r="K160" s="2"/>
      <c r="L160" s="2"/>
      <c r="M160" s="2"/>
      <c r="N160" s="2"/>
      <c r="O160" s="2"/>
      <c r="P160" s="2"/>
      <c r="Q160" s="2"/>
      <c r="R160" s="2"/>
      <c r="S160" s="2"/>
      <c r="T160" s="2"/>
      <c r="U160" s="2"/>
    </row>
    <row r="161" ht="15.75" customHeight="1">
      <c r="A161" s="2"/>
      <c r="B161" s="2"/>
      <c r="C161" s="2"/>
      <c r="D161" s="2"/>
      <c r="E161" s="2"/>
      <c r="F161" s="2"/>
      <c r="G161" s="2"/>
      <c r="H161" s="2"/>
      <c r="I161" s="2"/>
      <c r="J161" s="2"/>
      <c r="K161" s="2"/>
      <c r="L161" s="2"/>
      <c r="M161" s="2"/>
      <c r="N161" s="2"/>
      <c r="O161" s="2"/>
      <c r="P161" s="2"/>
      <c r="Q161" s="2"/>
      <c r="R161" s="2"/>
      <c r="S161" s="2"/>
      <c r="T161" s="2"/>
      <c r="U161" s="2"/>
    </row>
    <row r="162" ht="15.75" customHeight="1">
      <c r="A162" s="2"/>
      <c r="B162" s="2"/>
      <c r="C162" s="2"/>
      <c r="D162" s="2"/>
      <c r="E162" s="2"/>
      <c r="F162" s="2"/>
      <c r="G162" s="2"/>
      <c r="H162" s="2"/>
      <c r="I162" s="2"/>
      <c r="J162" s="2"/>
      <c r="K162" s="2"/>
      <c r="L162" s="2"/>
      <c r="M162" s="2"/>
      <c r="N162" s="2"/>
      <c r="O162" s="2"/>
      <c r="P162" s="2"/>
      <c r="Q162" s="2"/>
      <c r="R162" s="2"/>
      <c r="S162" s="2"/>
      <c r="T162" s="2"/>
      <c r="U162" s="2"/>
    </row>
    <row r="163" ht="15.75" customHeight="1">
      <c r="A163" s="2"/>
      <c r="B163" s="2"/>
      <c r="C163" s="2"/>
      <c r="D163" s="2"/>
      <c r="E163" s="2"/>
      <c r="F163" s="2"/>
      <c r="G163" s="2"/>
      <c r="H163" s="2"/>
      <c r="I163" s="2"/>
      <c r="J163" s="2"/>
      <c r="K163" s="2"/>
      <c r="L163" s="2"/>
      <c r="M163" s="2"/>
      <c r="N163" s="2"/>
      <c r="O163" s="2"/>
      <c r="P163" s="2"/>
      <c r="Q163" s="2"/>
      <c r="R163" s="2"/>
      <c r="S163" s="2"/>
      <c r="T163" s="2"/>
      <c r="U163" s="2"/>
    </row>
    <row r="164" ht="15.75" customHeight="1">
      <c r="A164" s="2"/>
      <c r="B164" s="2"/>
      <c r="C164" s="2"/>
      <c r="D164" s="2"/>
      <c r="E164" s="2"/>
      <c r="F164" s="2"/>
      <c r="G164" s="2"/>
      <c r="H164" s="2"/>
      <c r="I164" s="2"/>
      <c r="J164" s="2"/>
      <c r="K164" s="2"/>
      <c r="L164" s="2"/>
      <c r="M164" s="2"/>
      <c r="N164" s="2"/>
      <c r="O164" s="2"/>
      <c r="P164" s="2"/>
      <c r="Q164" s="2"/>
      <c r="R164" s="2"/>
      <c r="S164" s="2"/>
      <c r="T164" s="2"/>
      <c r="U164" s="2"/>
    </row>
    <row r="165" ht="15.75" customHeight="1">
      <c r="A165" s="2"/>
      <c r="B165" s="2"/>
      <c r="C165" s="2"/>
      <c r="D165" s="2"/>
      <c r="E165" s="2"/>
      <c r="F165" s="2"/>
      <c r="G165" s="2"/>
      <c r="H165" s="2"/>
      <c r="I165" s="2"/>
      <c r="J165" s="2"/>
      <c r="K165" s="2"/>
      <c r="L165" s="2"/>
      <c r="M165" s="2"/>
      <c r="N165" s="2"/>
      <c r="O165" s="2"/>
      <c r="P165" s="2"/>
      <c r="Q165" s="2"/>
      <c r="R165" s="2"/>
      <c r="S165" s="2"/>
      <c r="T165" s="2"/>
      <c r="U165" s="2"/>
    </row>
    <row r="166" ht="15.75" customHeight="1">
      <c r="A166" s="2"/>
      <c r="B166" s="2"/>
      <c r="C166" s="2"/>
      <c r="D166" s="2"/>
      <c r="E166" s="2"/>
      <c r="F166" s="2"/>
      <c r="G166" s="2"/>
      <c r="H166" s="2"/>
      <c r="I166" s="2"/>
      <c r="J166" s="2"/>
      <c r="K166" s="2"/>
      <c r="L166" s="2"/>
      <c r="M166" s="2"/>
      <c r="N166" s="2"/>
      <c r="O166" s="2"/>
      <c r="P166" s="2"/>
      <c r="Q166" s="2"/>
      <c r="R166" s="2"/>
      <c r="S166" s="2"/>
      <c r="T166" s="2"/>
      <c r="U166" s="2"/>
    </row>
    <row r="167" ht="15.75" customHeight="1">
      <c r="A167" s="2"/>
      <c r="B167" s="2"/>
      <c r="C167" s="2"/>
      <c r="D167" s="2"/>
      <c r="E167" s="2"/>
      <c r="F167" s="2"/>
      <c r="G167" s="2"/>
      <c r="H167" s="2"/>
      <c r="I167" s="2"/>
      <c r="J167" s="2"/>
      <c r="K167" s="2"/>
      <c r="L167" s="2"/>
      <c r="M167" s="2"/>
      <c r="N167" s="2"/>
      <c r="O167" s="2"/>
      <c r="P167" s="2"/>
      <c r="Q167" s="2"/>
      <c r="R167" s="2"/>
      <c r="S167" s="2"/>
      <c r="T167" s="2"/>
      <c r="U167" s="2"/>
    </row>
    <row r="168" ht="15.75" customHeight="1">
      <c r="A168" s="2"/>
      <c r="B168" s="2"/>
      <c r="C168" s="2"/>
      <c r="D168" s="2"/>
      <c r="E168" s="2"/>
      <c r="F168" s="2"/>
      <c r="G168" s="2"/>
      <c r="H168" s="2"/>
      <c r="I168" s="2"/>
      <c r="J168" s="2"/>
      <c r="K168" s="2"/>
      <c r="L168" s="2"/>
      <c r="M168" s="2"/>
      <c r="N168" s="2"/>
      <c r="O168" s="2"/>
      <c r="P168" s="2"/>
      <c r="Q168" s="2"/>
      <c r="R168" s="2"/>
      <c r="S168" s="2"/>
      <c r="T168" s="2"/>
      <c r="U168" s="2"/>
    </row>
    <row r="169" ht="15.75" customHeight="1">
      <c r="A169" s="2"/>
      <c r="B169" s="2"/>
      <c r="C169" s="2"/>
      <c r="D169" s="2"/>
      <c r="E169" s="2"/>
      <c r="F169" s="2"/>
      <c r="G169" s="2"/>
      <c r="H169" s="2"/>
      <c r="I169" s="2"/>
      <c r="J169" s="2"/>
      <c r="K169" s="2"/>
      <c r="L169" s="2"/>
      <c r="M169" s="2"/>
      <c r="N169" s="2"/>
      <c r="O169" s="2"/>
      <c r="P169" s="2"/>
      <c r="Q169" s="2"/>
      <c r="R169" s="2"/>
      <c r="S169" s="2"/>
      <c r="T169" s="2"/>
      <c r="U169" s="2"/>
    </row>
    <row r="170" ht="15.75" customHeight="1">
      <c r="A170" s="2"/>
      <c r="B170" s="2"/>
      <c r="C170" s="2"/>
      <c r="D170" s="2"/>
      <c r="E170" s="2"/>
      <c r="F170" s="2"/>
      <c r="G170" s="2"/>
      <c r="H170" s="2"/>
      <c r="I170" s="2"/>
      <c r="J170" s="2"/>
      <c r="K170" s="2"/>
      <c r="L170" s="2"/>
      <c r="M170" s="2"/>
      <c r="N170" s="2"/>
      <c r="O170" s="2"/>
      <c r="P170" s="2"/>
      <c r="Q170" s="2"/>
      <c r="R170" s="2"/>
      <c r="S170" s="2"/>
      <c r="T170" s="2"/>
      <c r="U170" s="2"/>
    </row>
    <row r="171" ht="15.75" customHeight="1">
      <c r="A171" s="2"/>
      <c r="B171" s="2"/>
      <c r="C171" s="2"/>
      <c r="D171" s="2"/>
      <c r="E171" s="2"/>
      <c r="F171" s="2"/>
      <c r="G171" s="2"/>
      <c r="H171" s="2"/>
      <c r="I171" s="2"/>
      <c r="J171" s="2"/>
      <c r="K171" s="2"/>
      <c r="L171" s="2"/>
      <c r="M171" s="2"/>
      <c r="N171" s="2"/>
      <c r="O171" s="2"/>
      <c r="P171" s="2"/>
      <c r="Q171" s="2"/>
      <c r="R171" s="2"/>
      <c r="S171" s="2"/>
      <c r="T171" s="2"/>
      <c r="U171" s="2"/>
    </row>
    <row r="172" ht="15.75" customHeight="1">
      <c r="A172" s="2"/>
      <c r="B172" s="2"/>
      <c r="C172" s="2"/>
      <c r="D172" s="2"/>
      <c r="E172" s="2"/>
      <c r="F172" s="2"/>
      <c r="G172" s="2"/>
      <c r="H172" s="2"/>
      <c r="I172" s="2"/>
      <c r="J172" s="2"/>
      <c r="K172" s="2"/>
      <c r="L172" s="2"/>
      <c r="M172" s="2"/>
      <c r="N172" s="2"/>
      <c r="O172" s="2"/>
      <c r="P172" s="2"/>
      <c r="Q172" s="2"/>
      <c r="R172" s="2"/>
      <c r="S172" s="2"/>
      <c r="T172" s="2"/>
      <c r="U172" s="2"/>
    </row>
    <row r="173" ht="15.75" customHeight="1">
      <c r="A173" s="2"/>
      <c r="B173" s="2"/>
      <c r="C173" s="2"/>
      <c r="D173" s="2"/>
      <c r="E173" s="2"/>
      <c r="F173" s="2"/>
      <c r="G173" s="2"/>
      <c r="H173" s="2"/>
      <c r="I173" s="2"/>
      <c r="J173" s="2"/>
      <c r="K173" s="2"/>
      <c r="L173" s="2"/>
      <c r="M173" s="2"/>
      <c r="N173" s="2"/>
      <c r="O173" s="2"/>
      <c r="P173" s="2"/>
      <c r="Q173" s="2"/>
      <c r="R173" s="2"/>
      <c r="S173" s="2"/>
      <c r="T173" s="2"/>
      <c r="U173" s="2"/>
    </row>
    <row r="174" ht="15.75" customHeight="1">
      <c r="A174" s="2"/>
      <c r="B174" s="2"/>
      <c r="C174" s="2"/>
      <c r="D174" s="2"/>
      <c r="E174" s="2"/>
      <c r="F174" s="2"/>
      <c r="G174" s="2"/>
      <c r="H174" s="2"/>
      <c r="I174" s="2"/>
      <c r="J174" s="2"/>
      <c r="K174" s="2"/>
      <c r="L174" s="2"/>
      <c r="M174" s="2"/>
      <c r="N174" s="2"/>
      <c r="O174" s="2"/>
      <c r="P174" s="2"/>
      <c r="Q174" s="2"/>
      <c r="R174" s="2"/>
      <c r="S174" s="2"/>
      <c r="T174" s="2"/>
      <c r="U174" s="2"/>
    </row>
    <row r="175" ht="15.75" customHeight="1">
      <c r="A175" s="2"/>
      <c r="B175" s="2"/>
      <c r="C175" s="2"/>
      <c r="D175" s="2"/>
      <c r="E175" s="2"/>
      <c r="F175" s="2"/>
      <c r="G175" s="2"/>
      <c r="H175" s="2"/>
      <c r="I175" s="2"/>
      <c r="J175" s="2"/>
      <c r="K175" s="2"/>
      <c r="L175" s="2"/>
      <c r="M175" s="2"/>
      <c r="N175" s="2"/>
      <c r="O175" s="2"/>
      <c r="P175" s="2"/>
      <c r="Q175" s="2"/>
      <c r="R175" s="2"/>
      <c r="S175" s="2"/>
      <c r="T175" s="2"/>
      <c r="U175" s="2"/>
    </row>
    <row r="176" ht="15.75" customHeight="1">
      <c r="A176" s="2"/>
      <c r="B176" s="2"/>
      <c r="C176" s="2"/>
      <c r="D176" s="2"/>
      <c r="E176" s="2"/>
      <c r="F176" s="2"/>
      <c r="G176" s="2"/>
      <c r="H176" s="2"/>
      <c r="I176" s="2"/>
      <c r="J176" s="2"/>
      <c r="K176" s="2"/>
      <c r="L176" s="2"/>
      <c r="M176" s="2"/>
      <c r="N176" s="2"/>
      <c r="O176" s="2"/>
      <c r="P176" s="2"/>
      <c r="Q176" s="2"/>
      <c r="R176" s="2"/>
      <c r="S176" s="2"/>
      <c r="T176" s="2"/>
      <c r="U176" s="2"/>
    </row>
    <row r="177" ht="15.75" customHeight="1">
      <c r="A177" s="2"/>
      <c r="B177" s="2"/>
      <c r="C177" s="2"/>
      <c r="D177" s="2"/>
      <c r="E177" s="2"/>
      <c r="F177" s="2"/>
      <c r="G177" s="2"/>
      <c r="H177" s="2"/>
      <c r="I177" s="2"/>
      <c r="J177" s="2"/>
      <c r="K177" s="2"/>
      <c r="L177" s="2"/>
      <c r="M177" s="2"/>
      <c r="N177" s="2"/>
      <c r="O177" s="2"/>
      <c r="P177" s="2"/>
      <c r="Q177" s="2"/>
      <c r="R177" s="2"/>
      <c r="S177" s="2"/>
      <c r="T177" s="2"/>
      <c r="U177" s="2"/>
    </row>
    <row r="178" ht="15.75" customHeight="1">
      <c r="A178" s="2"/>
      <c r="B178" s="2"/>
      <c r="C178" s="2"/>
      <c r="D178" s="2"/>
      <c r="E178" s="2"/>
      <c r="F178" s="2"/>
      <c r="G178" s="2"/>
      <c r="H178" s="2"/>
      <c r="I178" s="2"/>
      <c r="J178" s="2"/>
      <c r="K178" s="2"/>
      <c r="L178" s="2"/>
      <c r="M178" s="2"/>
      <c r="N178" s="2"/>
      <c r="O178" s="2"/>
      <c r="P178" s="2"/>
      <c r="Q178" s="2"/>
      <c r="R178" s="2"/>
      <c r="S178" s="2"/>
      <c r="T178" s="2"/>
      <c r="U178" s="2"/>
    </row>
    <row r="179" ht="15.75" customHeight="1">
      <c r="A179" s="2"/>
      <c r="B179" s="2"/>
      <c r="C179" s="2"/>
      <c r="D179" s="2"/>
      <c r="E179" s="2"/>
      <c r="F179" s="2"/>
      <c r="G179" s="2"/>
      <c r="H179" s="2"/>
      <c r="I179" s="2"/>
      <c r="J179" s="2"/>
      <c r="K179" s="2"/>
      <c r="L179" s="2"/>
      <c r="M179" s="2"/>
      <c r="N179" s="2"/>
      <c r="O179" s="2"/>
      <c r="P179" s="2"/>
      <c r="Q179" s="2"/>
      <c r="R179" s="2"/>
      <c r="S179" s="2"/>
      <c r="T179" s="2"/>
      <c r="U179" s="2"/>
    </row>
    <row r="180" ht="15.75" customHeight="1">
      <c r="A180" s="2"/>
      <c r="B180" s="2"/>
      <c r="C180" s="2"/>
      <c r="D180" s="2"/>
      <c r="E180" s="2"/>
      <c r="F180" s="2"/>
      <c r="G180" s="2"/>
      <c r="H180" s="2"/>
      <c r="I180" s="2"/>
      <c r="J180" s="2"/>
      <c r="K180" s="2"/>
      <c r="L180" s="2"/>
      <c r="M180" s="2"/>
      <c r="N180" s="2"/>
      <c r="O180" s="2"/>
      <c r="P180" s="2"/>
      <c r="Q180" s="2"/>
      <c r="R180" s="2"/>
      <c r="S180" s="2"/>
      <c r="T180" s="2"/>
      <c r="U180" s="2"/>
    </row>
    <row r="181" ht="15.75" customHeight="1">
      <c r="A181" s="2"/>
      <c r="B181" s="2"/>
      <c r="C181" s="2"/>
      <c r="D181" s="2"/>
      <c r="E181" s="2"/>
      <c r="F181" s="2"/>
      <c r="G181" s="2"/>
      <c r="H181" s="2"/>
      <c r="I181" s="2"/>
      <c r="J181" s="2"/>
      <c r="K181" s="2"/>
      <c r="L181" s="2"/>
      <c r="M181" s="2"/>
      <c r="N181" s="2"/>
      <c r="O181" s="2"/>
      <c r="P181" s="2"/>
      <c r="Q181" s="2"/>
      <c r="R181" s="2"/>
      <c r="S181" s="2"/>
      <c r="T181" s="2"/>
      <c r="U181" s="2"/>
    </row>
    <row r="182" ht="15.75" customHeight="1">
      <c r="A182" s="2"/>
      <c r="B182" s="2"/>
      <c r="C182" s="2"/>
      <c r="D182" s="2"/>
      <c r="E182" s="2"/>
      <c r="F182" s="2"/>
      <c r="G182" s="2"/>
      <c r="H182" s="2"/>
      <c r="I182" s="2"/>
      <c r="J182" s="2"/>
      <c r="K182" s="2"/>
      <c r="L182" s="2"/>
      <c r="M182" s="2"/>
      <c r="N182" s="2"/>
      <c r="O182" s="2"/>
      <c r="P182" s="2"/>
      <c r="Q182" s="2"/>
      <c r="R182" s="2"/>
      <c r="S182" s="2"/>
      <c r="T182" s="2"/>
      <c r="U182" s="2"/>
    </row>
    <row r="183" ht="15.75" customHeight="1">
      <c r="A183" s="2"/>
      <c r="B183" s="2"/>
      <c r="C183" s="2"/>
      <c r="D183" s="2"/>
      <c r="E183" s="2"/>
      <c r="F183" s="2"/>
      <c r="G183" s="2"/>
      <c r="H183" s="2"/>
      <c r="I183" s="2"/>
      <c r="J183" s="2"/>
      <c r="K183" s="2"/>
      <c r="L183" s="2"/>
      <c r="M183" s="2"/>
      <c r="N183" s="2"/>
      <c r="O183" s="2"/>
      <c r="P183" s="2"/>
      <c r="Q183" s="2"/>
      <c r="R183" s="2"/>
      <c r="S183" s="2"/>
      <c r="T183" s="2"/>
      <c r="U183" s="2"/>
    </row>
    <row r="184" ht="15.75" customHeight="1">
      <c r="A184" s="2"/>
      <c r="B184" s="2"/>
      <c r="C184" s="2"/>
      <c r="D184" s="2"/>
      <c r="E184" s="2"/>
      <c r="F184" s="2"/>
      <c r="G184" s="2"/>
      <c r="H184" s="2"/>
      <c r="I184" s="2"/>
      <c r="J184" s="2"/>
      <c r="K184" s="2"/>
      <c r="L184" s="2"/>
      <c r="M184" s="2"/>
      <c r="N184" s="2"/>
      <c r="O184" s="2"/>
      <c r="P184" s="2"/>
      <c r="Q184" s="2"/>
      <c r="R184" s="2"/>
      <c r="S184" s="2"/>
      <c r="T184" s="2"/>
      <c r="U184" s="2"/>
    </row>
    <row r="185" ht="15.75" customHeight="1">
      <c r="A185" s="2"/>
      <c r="B185" s="2"/>
      <c r="C185" s="2"/>
      <c r="D185" s="2"/>
      <c r="E185" s="2"/>
      <c r="F185" s="2"/>
      <c r="G185" s="2"/>
      <c r="H185" s="2"/>
      <c r="I185" s="2"/>
      <c r="J185" s="2"/>
      <c r="K185" s="2"/>
      <c r="L185" s="2"/>
      <c r="M185" s="2"/>
      <c r="N185" s="2"/>
      <c r="O185" s="2"/>
      <c r="P185" s="2"/>
      <c r="Q185" s="2"/>
      <c r="R185" s="2"/>
      <c r="S185" s="2"/>
      <c r="T185" s="2"/>
      <c r="U185" s="2"/>
    </row>
    <row r="186" ht="15.75" customHeight="1">
      <c r="A186" s="2"/>
      <c r="B186" s="2"/>
      <c r="C186" s="2"/>
      <c r="D186" s="2"/>
      <c r="E186" s="2"/>
      <c r="F186" s="2"/>
      <c r="G186" s="2"/>
      <c r="H186" s="2"/>
      <c r="I186" s="2"/>
      <c r="J186" s="2"/>
      <c r="K186" s="2"/>
      <c r="L186" s="2"/>
      <c r="M186" s="2"/>
      <c r="N186" s="2"/>
      <c r="O186" s="2"/>
      <c r="P186" s="2"/>
      <c r="Q186" s="2"/>
      <c r="R186" s="2"/>
      <c r="S186" s="2"/>
      <c r="T186" s="2"/>
      <c r="U186" s="2"/>
    </row>
    <row r="187" ht="15.75" customHeight="1">
      <c r="A187" s="2"/>
      <c r="B187" s="2"/>
      <c r="C187" s="2"/>
      <c r="D187" s="2"/>
      <c r="E187" s="2"/>
      <c r="F187" s="2"/>
      <c r="G187" s="2"/>
      <c r="H187" s="2"/>
      <c r="I187" s="2"/>
      <c r="J187" s="2"/>
      <c r="K187" s="2"/>
      <c r="L187" s="2"/>
      <c r="M187" s="2"/>
      <c r="N187" s="2"/>
      <c r="O187" s="2"/>
      <c r="P187" s="2"/>
      <c r="Q187" s="2"/>
      <c r="R187" s="2"/>
      <c r="S187" s="2"/>
      <c r="T187" s="2"/>
      <c r="U187" s="2"/>
    </row>
    <row r="188" ht="15.75" customHeight="1">
      <c r="A188" s="2"/>
      <c r="B188" s="2"/>
      <c r="C188" s="2"/>
      <c r="D188" s="2"/>
      <c r="E188" s="2"/>
      <c r="F188" s="2"/>
      <c r="G188" s="2"/>
      <c r="H188" s="2"/>
      <c r="I188" s="2"/>
      <c r="J188" s="2"/>
      <c r="K188" s="2"/>
      <c r="L188" s="2"/>
      <c r="M188" s="2"/>
      <c r="N188" s="2"/>
      <c r="O188" s="2"/>
      <c r="P188" s="2"/>
      <c r="Q188" s="2"/>
      <c r="R188" s="2"/>
      <c r="S188" s="2"/>
      <c r="T188" s="2"/>
      <c r="U188" s="2"/>
    </row>
    <row r="189" ht="15.75" customHeight="1">
      <c r="A189" s="2"/>
      <c r="B189" s="2"/>
      <c r="C189" s="2"/>
      <c r="D189" s="2"/>
      <c r="E189" s="2"/>
      <c r="F189" s="2"/>
      <c r="G189" s="2"/>
      <c r="H189" s="2"/>
      <c r="I189" s="2"/>
      <c r="J189" s="2"/>
      <c r="K189" s="2"/>
      <c r="L189" s="2"/>
      <c r="M189" s="2"/>
      <c r="N189" s="2"/>
      <c r="O189" s="2"/>
      <c r="P189" s="2"/>
      <c r="Q189" s="2"/>
      <c r="R189" s="2"/>
      <c r="S189" s="2"/>
      <c r="T189" s="2"/>
      <c r="U189" s="2"/>
    </row>
    <row r="190" ht="15.75" customHeight="1">
      <c r="A190" s="2"/>
      <c r="B190" s="2"/>
      <c r="C190" s="2"/>
      <c r="D190" s="2"/>
      <c r="E190" s="2"/>
      <c r="F190" s="2"/>
      <c r="G190" s="2"/>
      <c r="H190" s="2"/>
      <c r="I190" s="2"/>
      <c r="J190" s="2"/>
      <c r="K190" s="2"/>
      <c r="L190" s="2"/>
      <c r="M190" s="2"/>
      <c r="N190" s="2"/>
      <c r="O190" s="2"/>
      <c r="P190" s="2"/>
      <c r="Q190" s="2"/>
      <c r="R190" s="2"/>
      <c r="S190" s="2"/>
      <c r="T190" s="2"/>
      <c r="U190" s="2"/>
    </row>
    <row r="191" ht="15.75" customHeight="1">
      <c r="A191" s="2"/>
      <c r="B191" s="2"/>
      <c r="C191" s="2"/>
      <c r="D191" s="2"/>
      <c r="E191" s="2"/>
      <c r="F191" s="2"/>
      <c r="G191" s="2"/>
      <c r="H191" s="2"/>
      <c r="I191" s="2"/>
      <c r="J191" s="2"/>
      <c r="K191" s="2"/>
      <c r="L191" s="2"/>
      <c r="M191" s="2"/>
      <c r="N191" s="2"/>
      <c r="O191" s="2"/>
      <c r="P191" s="2"/>
      <c r="Q191" s="2"/>
      <c r="R191" s="2"/>
      <c r="S191" s="2"/>
      <c r="T191" s="2"/>
      <c r="U191" s="2"/>
    </row>
    <row r="192" ht="15.75" customHeight="1">
      <c r="A192" s="2"/>
      <c r="B192" s="2"/>
      <c r="C192" s="2"/>
      <c r="D192" s="2"/>
      <c r="E192" s="2"/>
      <c r="F192" s="2"/>
      <c r="G192" s="2"/>
      <c r="H192" s="2"/>
      <c r="I192" s="2"/>
      <c r="J192" s="2"/>
      <c r="K192" s="2"/>
      <c r="L192" s="2"/>
      <c r="M192" s="2"/>
      <c r="N192" s="2"/>
      <c r="O192" s="2"/>
      <c r="P192" s="2"/>
      <c r="Q192" s="2"/>
      <c r="R192" s="2"/>
      <c r="S192" s="2"/>
      <c r="T192" s="2"/>
      <c r="U192" s="2"/>
    </row>
    <row r="193" ht="15.75" customHeight="1">
      <c r="A193" s="2"/>
      <c r="B193" s="2"/>
      <c r="C193" s="2"/>
      <c r="D193" s="2"/>
      <c r="E193" s="2"/>
      <c r="F193" s="2"/>
      <c r="G193" s="2"/>
      <c r="H193" s="2"/>
      <c r="I193" s="2"/>
      <c r="J193" s="2"/>
      <c r="K193" s="2"/>
      <c r="L193" s="2"/>
      <c r="M193" s="2"/>
      <c r="N193" s="2"/>
      <c r="O193" s="2"/>
      <c r="P193" s="2"/>
      <c r="Q193" s="2"/>
      <c r="R193" s="2"/>
      <c r="S193" s="2"/>
      <c r="T193" s="2"/>
      <c r="U193" s="2"/>
    </row>
    <row r="194" ht="15.75" customHeight="1">
      <c r="A194" s="2"/>
      <c r="B194" s="2"/>
      <c r="C194" s="2"/>
      <c r="D194" s="2"/>
      <c r="E194" s="2"/>
      <c r="F194" s="2"/>
      <c r="G194" s="2"/>
      <c r="H194" s="2"/>
      <c r="I194" s="2"/>
      <c r="J194" s="2"/>
      <c r="K194" s="2"/>
      <c r="L194" s="2"/>
      <c r="M194" s="2"/>
      <c r="N194" s="2"/>
      <c r="O194" s="2"/>
      <c r="P194" s="2"/>
      <c r="Q194" s="2"/>
      <c r="R194" s="2"/>
      <c r="S194" s="2"/>
      <c r="T194" s="2"/>
      <c r="U194" s="2"/>
    </row>
    <row r="195" ht="15.75" customHeight="1">
      <c r="A195" s="2"/>
      <c r="B195" s="2"/>
      <c r="C195" s="2"/>
      <c r="D195" s="2"/>
      <c r="E195" s="2"/>
      <c r="F195" s="2"/>
      <c r="G195" s="2"/>
      <c r="H195" s="2"/>
      <c r="I195" s="2"/>
      <c r="J195" s="2"/>
      <c r="K195" s="2"/>
      <c r="L195" s="2"/>
      <c r="M195" s="2"/>
      <c r="N195" s="2"/>
      <c r="O195" s="2"/>
      <c r="P195" s="2"/>
      <c r="Q195" s="2"/>
      <c r="R195" s="2"/>
      <c r="S195" s="2"/>
      <c r="T195" s="2"/>
      <c r="U195" s="2"/>
    </row>
    <row r="196" ht="15.75" customHeight="1">
      <c r="A196" s="2"/>
      <c r="B196" s="2"/>
      <c r="C196" s="2"/>
      <c r="D196" s="2"/>
      <c r="E196" s="2"/>
      <c r="F196" s="2"/>
      <c r="G196" s="2"/>
      <c r="H196" s="2"/>
      <c r="I196" s="2"/>
      <c r="J196" s="2"/>
      <c r="K196" s="2"/>
      <c r="L196" s="2"/>
      <c r="M196" s="2"/>
      <c r="N196" s="2"/>
      <c r="O196" s="2"/>
      <c r="P196" s="2"/>
      <c r="Q196" s="2"/>
      <c r="R196" s="2"/>
      <c r="S196" s="2"/>
      <c r="T196" s="2"/>
      <c r="U196" s="2"/>
    </row>
    <row r="197" ht="15.75" customHeight="1">
      <c r="A197" s="2"/>
      <c r="B197" s="2"/>
      <c r="C197" s="2"/>
      <c r="D197" s="2"/>
      <c r="E197" s="2"/>
      <c r="F197" s="2"/>
      <c r="G197" s="2"/>
      <c r="H197" s="2"/>
      <c r="I197" s="2"/>
      <c r="J197" s="2"/>
      <c r="K197" s="2"/>
      <c r="L197" s="2"/>
      <c r="M197" s="2"/>
      <c r="N197" s="2"/>
      <c r="O197" s="2"/>
      <c r="P197" s="2"/>
      <c r="Q197" s="2"/>
      <c r="R197" s="2"/>
      <c r="S197" s="2"/>
      <c r="T197" s="2"/>
      <c r="U197" s="2"/>
    </row>
    <row r="198" ht="15.75" customHeight="1">
      <c r="A198" s="2"/>
      <c r="B198" s="2"/>
      <c r="C198" s="2"/>
      <c r="D198" s="2"/>
      <c r="E198" s="2"/>
      <c r="F198" s="2"/>
      <c r="G198" s="2"/>
      <c r="H198" s="2"/>
      <c r="I198" s="2"/>
      <c r="J198" s="2"/>
      <c r="K198" s="2"/>
      <c r="L198" s="2"/>
      <c r="M198" s="2"/>
      <c r="N198" s="2"/>
      <c r="O198" s="2"/>
      <c r="P198" s="2"/>
      <c r="Q198" s="2"/>
      <c r="R198" s="2"/>
      <c r="S198" s="2"/>
      <c r="T198" s="2"/>
      <c r="U198" s="2"/>
    </row>
    <row r="199" ht="15.75" customHeight="1">
      <c r="A199" s="2"/>
      <c r="B199" s="2"/>
      <c r="C199" s="2"/>
      <c r="D199" s="2"/>
      <c r="E199" s="2"/>
      <c r="F199" s="2"/>
      <c r="G199" s="2"/>
      <c r="H199" s="2"/>
      <c r="I199" s="2"/>
      <c r="J199" s="2"/>
      <c r="K199" s="2"/>
      <c r="L199" s="2"/>
      <c r="M199" s="2"/>
      <c r="N199" s="2"/>
      <c r="O199" s="2"/>
      <c r="P199" s="2"/>
      <c r="Q199" s="2"/>
      <c r="R199" s="2"/>
      <c r="S199" s="2"/>
      <c r="T199" s="2"/>
      <c r="U199" s="2"/>
    </row>
    <row r="200" ht="15.75" customHeight="1">
      <c r="A200" s="2"/>
      <c r="B200" s="2"/>
      <c r="C200" s="2"/>
      <c r="D200" s="2"/>
      <c r="E200" s="2"/>
      <c r="F200" s="2"/>
      <c r="G200" s="2"/>
      <c r="H200" s="2"/>
      <c r="I200" s="2"/>
      <c r="J200" s="2"/>
      <c r="K200" s="2"/>
      <c r="L200" s="2"/>
      <c r="M200" s="2"/>
      <c r="N200" s="2"/>
      <c r="O200" s="2"/>
      <c r="P200" s="2"/>
      <c r="Q200" s="2"/>
      <c r="R200" s="2"/>
      <c r="S200" s="2"/>
      <c r="T200" s="2"/>
      <c r="U200" s="2"/>
    </row>
    <row r="201" ht="15.75" customHeight="1">
      <c r="A201" s="2"/>
      <c r="B201" s="2"/>
      <c r="C201" s="2"/>
      <c r="D201" s="2"/>
      <c r="E201" s="2"/>
      <c r="F201" s="2"/>
      <c r="G201" s="2"/>
      <c r="H201" s="2"/>
      <c r="I201" s="2"/>
      <c r="J201" s="2"/>
      <c r="K201" s="2"/>
      <c r="L201" s="2"/>
      <c r="M201" s="2"/>
      <c r="N201" s="2"/>
      <c r="O201" s="2"/>
      <c r="P201" s="2"/>
      <c r="Q201" s="2"/>
      <c r="R201" s="2"/>
      <c r="S201" s="2"/>
      <c r="T201" s="2"/>
      <c r="U201" s="2"/>
    </row>
    <row r="202" ht="15.75" customHeight="1">
      <c r="A202" s="2"/>
      <c r="B202" s="2"/>
      <c r="C202" s="2"/>
      <c r="D202" s="2"/>
      <c r="E202" s="2"/>
      <c r="F202" s="2"/>
      <c r="G202" s="2"/>
      <c r="H202" s="2"/>
      <c r="I202" s="2"/>
      <c r="J202" s="2"/>
      <c r="K202" s="2"/>
      <c r="L202" s="2"/>
      <c r="M202" s="2"/>
      <c r="N202" s="2"/>
      <c r="O202" s="2"/>
      <c r="P202" s="2"/>
      <c r="Q202" s="2"/>
      <c r="R202" s="2"/>
      <c r="S202" s="2"/>
      <c r="T202" s="2"/>
      <c r="U202" s="2"/>
    </row>
    <row r="203" ht="15.75" customHeight="1">
      <c r="A203" s="2"/>
      <c r="B203" s="2"/>
      <c r="C203" s="2"/>
      <c r="D203" s="2"/>
      <c r="E203" s="2"/>
      <c r="F203" s="2"/>
      <c r="G203" s="2"/>
      <c r="H203" s="2"/>
      <c r="I203" s="2"/>
      <c r="J203" s="2"/>
      <c r="K203" s="2"/>
      <c r="L203" s="2"/>
      <c r="M203" s="2"/>
      <c r="N203" s="2"/>
      <c r="O203" s="2"/>
      <c r="P203" s="2"/>
      <c r="Q203" s="2"/>
      <c r="R203" s="2"/>
      <c r="S203" s="2"/>
      <c r="T203" s="2"/>
      <c r="U203" s="2"/>
    </row>
    <row r="204" ht="15.75" customHeight="1">
      <c r="A204" s="2"/>
      <c r="B204" s="2"/>
      <c r="C204" s="2"/>
      <c r="D204" s="2"/>
      <c r="E204" s="2"/>
      <c r="F204" s="2"/>
      <c r="G204" s="2"/>
      <c r="H204" s="2"/>
      <c r="I204" s="2"/>
      <c r="J204" s="2"/>
      <c r="K204" s="2"/>
      <c r="L204" s="2"/>
      <c r="M204" s="2"/>
      <c r="N204" s="2"/>
      <c r="O204" s="2"/>
      <c r="P204" s="2"/>
      <c r="Q204" s="2"/>
      <c r="R204" s="2"/>
      <c r="S204" s="2"/>
      <c r="T204" s="2"/>
      <c r="U204" s="2"/>
    </row>
    <row r="205" ht="15.75" customHeight="1">
      <c r="A205" s="2"/>
      <c r="B205" s="2"/>
      <c r="C205" s="2"/>
      <c r="D205" s="2"/>
      <c r="E205" s="2"/>
      <c r="F205" s="2"/>
      <c r="G205" s="2"/>
      <c r="H205" s="2"/>
      <c r="I205" s="2"/>
      <c r="J205" s="2"/>
      <c r="K205" s="2"/>
      <c r="L205" s="2"/>
      <c r="M205" s="2"/>
      <c r="N205" s="2"/>
      <c r="O205" s="2"/>
      <c r="P205" s="2"/>
      <c r="Q205" s="2"/>
      <c r="R205" s="2"/>
      <c r="S205" s="2"/>
      <c r="T205" s="2"/>
      <c r="U205" s="2"/>
    </row>
    <row r="206" ht="15.75" customHeight="1">
      <c r="A206" s="2"/>
      <c r="B206" s="2"/>
      <c r="C206" s="2"/>
      <c r="D206" s="2"/>
      <c r="E206" s="2"/>
      <c r="F206" s="2"/>
      <c r="G206" s="2"/>
      <c r="H206" s="2"/>
      <c r="I206" s="2"/>
      <c r="J206" s="2"/>
      <c r="K206" s="2"/>
      <c r="L206" s="2"/>
      <c r="M206" s="2"/>
      <c r="N206" s="2"/>
      <c r="O206" s="2"/>
      <c r="P206" s="2"/>
      <c r="Q206" s="2"/>
      <c r="R206" s="2"/>
      <c r="S206" s="2"/>
      <c r="T206" s="2"/>
      <c r="U206" s="2"/>
    </row>
    <row r="207" ht="15.75" customHeight="1">
      <c r="A207" s="2"/>
      <c r="B207" s="2"/>
      <c r="C207" s="2"/>
      <c r="D207" s="2"/>
      <c r="E207" s="2"/>
      <c r="F207" s="2"/>
      <c r="G207" s="2"/>
      <c r="H207" s="2"/>
      <c r="I207" s="2"/>
      <c r="J207" s="2"/>
      <c r="K207" s="2"/>
      <c r="L207" s="2"/>
      <c r="M207" s="2"/>
      <c r="N207" s="2"/>
      <c r="O207" s="2"/>
      <c r="P207" s="2"/>
      <c r="Q207" s="2"/>
      <c r="R207" s="2"/>
      <c r="S207" s="2"/>
      <c r="T207" s="2"/>
      <c r="U207" s="2"/>
    </row>
    <row r="208" ht="15.75" customHeight="1">
      <c r="A208" s="2"/>
      <c r="B208" s="2"/>
      <c r="C208" s="2"/>
      <c r="D208" s="2"/>
      <c r="E208" s="2"/>
      <c r="F208" s="2"/>
      <c r="G208" s="2"/>
      <c r="H208" s="2"/>
      <c r="I208" s="2"/>
      <c r="J208" s="2"/>
      <c r="K208" s="2"/>
      <c r="L208" s="2"/>
      <c r="M208" s="2"/>
      <c r="N208" s="2"/>
      <c r="O208" s="2"/>
      <c r="P208" s="2"/>
      <c r="Q208" s="2"/>
      <c r="R208" s="2"/>
      <c r="S208" s="2"/>
      <c r="T208" s="2"/>
      <c r="U208" s="2"/>
    </row>
    <row r="209" ht="15.75" customHeight="1">
      <c r="A209" s="2"/>
      <c r="B209" s="2"/>
      <c r="C209" s="2"/>
      <c r="D209" s="2"/>
      <c r="E209" s="2"/>
      <c r="F209" s="2"/>
      <c r="G209" s="2"/>
      <c r="H209" s="2"/>
      <c r="I209" s="2"/>
      <c r="J209" s="2"/>
      <c r="K209" s="2"/>
      <c r="L209" s="2"/>
      <c r="M209" s="2"/>
      <c r="N209" s="2"/>
      <c r="O209" s="2"/>
      <c r="P209" s="2"/>
      <c r="Q209" s="2"/>
      <c r="R209" s="2"/>
      <c r="S209" s="2"/>
      <c r="T209" s="2"/>
      <c r="U209" s="2"/>
    </row>
    <row r="210" ht="15.75" customHeight="1">
      <c r="A210" s="2"/>
      <c r="B210" s="2"/>
      <c r="C210" s="2"/>
      <c r="D210" s="2"/>
      <c r="E210" s="2"/>
      <c r="F210" s="2"/>
      <c r="G210" s="2"/>
      <c r="H210" s="2"/>
      <c r="I210" s="2"/>
      <c r="J210" s="2"/>
      <c r="K210" s="2"/>
      <c r="L210" s="2"/>
      <c r="M210" s="2"/>
      <c r="N210" s="2"/>
      <c r="O210" s="2"/>
      <c r="P210" s="2"/>
      <c r="Q210" s="2"/>
      <c r="R210" s="2"/>
      <c r="S210" s="2"/>
      <c r="T210" s="2"/>
      <c r="U210" s="2"/>
    </row>
    <row r="211" ht="15.75" customHeight="1">
      <c r="A211" s="2"/>
      <c r="B211" s="2"/>
      <c r="C211" s="2"/>
      <c r="D211" s="2"/>
      <c r="E211" s="2"/>
      <c r="F211" s="2"/>
      <c r="G211" s="2"/>
      <c r="H211" s="2"/>
      <c r="I211" s="2"/>
      <c r="J211" s="2"/>
      <c r="K211" s="2"/>
      <c r="L211" s="2"/>
      <c r="M211" s="2"/>
      <c r="N211" s="2"/>
      <c r="O211" s="2"/>
      <c r="P211" s="2"/>
      <c r="Q211" s="2"/>
      <c r="R211" s="2"/>
      <c r="S211" s="2"/>
      <c r="T211" s="2"/>
      <c r="U211" s="2"/>
    </row>
    <row r="212" ht="15.75" customHeight="1">
      <c r="A212" s="2"/>
      <c r="B212" s="2"/>
      <c r="C212" s="2"/>
      <c r="D212" s="2"/>
      <c r="E212" s="2"/>
      <c r="F212" s="2"/>
      <c r="G212" s="2"/>
      <c r="H212" s="2"/>
      <c r="I212" s="2"/>
      <c r="J212" s="2"/>
      <c r="K212" s="2"/>
      <c r="L212" s="2"/>
      <c r="M212" s="2"/>
      <c r="N212" s="2"/>
      <c r="O212" s="2"/>
      <c r="P212" s="2"/>
      <c r="Q212" s="2"/>
      <c r="R212" s="2"/>
      <c r="S212" s="2"/>
      <c r="T212" s="2"/>
      <c r="U212" s="2"/>
    </row>
    <row r="213" ht="15.75" customHeight="1">
      <c r="A213" s="2"/>
      <c r="B213" s="2"/>
      <c r="C213" s="2"/>
      <c r="D213" s="2"/>
      <c r="E213" s="2"/>
      <c r="F213" s="2"/>
      <c r="G213" s="2"/>
      <c r="H213" s="2"/>
      <c r="I213" s="2"/>
      <c r="J213" s="2"/>
      <c r="K213" s="2"/>
      <c r="L213" s="2"/>
      <c r="M213" s="2"/>
      <c r="N213" s="2"/>
      <c r="O213" s="2"/>
      <c r="P213" s="2"/>
      <c r="Q213" s="2"/>
      <c r="R213" s="2"/>
      <c r="S213" s="2"/>
      <c r="T213" s="2"/>
      <c r="U213" s="2"/>
    </row>
    <row r="214" ht="15.75" customHeight="1">
      <c r="A214" s="2"/>
      <c r="B214" s="2"/>
      <c r="C214" s="2"/>
      <c r="D214" s="2"/>
      <c r="E214" s="2"/>
      <c r="F214" s="2"/>
      <c r="G214" s="2"/>
      <c r="H214" s="2"/>
      <c r="I214" s="2"/>
      <c r="J214" s="2"/>
      <c r="K214" s="2"/>
      <c r="L214" s="2"/>
      <c r="M214" s="2"/>
      <c r="N214" s="2"/>
      <c r="O214" s="2"/>
      <c r="P214" s="2"/>
      <c r="Q214" s="2"/>
      <c r="R214" s="2"/>
      <c r="S214" s="2"/>
      <c r="T214" s="2"/>
      <c r="U214" s="2"/>
    </row>
    <row r="215" ht="15.75" customHeight="1">
      <c r="A215" s="2"/>
      <c r="B215" s="2"/>
      <c r="C215" s="2"/>
      <c r="D215" s="2"/>
      <c r="E215" s="2"/>
      <c r="F215" s="2"/>
      <c r="G215" s="2"/>
      <c r="H215" s="2"/>
      <c r="I215" s="2"/>
      <c r="J215" s="2"/>
      <c r="K215" s="2"/>
      <c r="L215" s="2"/>
      <c r="M215" s="2"/>
      <c r="N215" s="2"/>
      <c r="O215" s="2"/>
      <c r="P215" s="2"/>
      <c r="Q215" s="2"/>
      <c r="R215" s="2"/>
      <c r="S215" s="2"/>
      <c r="T215" s="2"/>
      <c r="U215" s="2"/>
    </row>
    <row r="216" ht="15.75" customHeight="1">
      <c r="A216" s="2"/>
      <c r="B216" s="2"/>
      <c r="C216" s="2"/>
      <c r="D216" s="2"/>
      <c r="E216" s="2"/>
      <c r="F216" s="2"/>
      <c r="G216" s="2"/>
      <c r="H216" s="2"/>
      <c r="I216" s="2"/>
      <c r="J216" s="2"/>
      <c r="K216" s="2"/>
      <c r="L216" s="2"/>
      <c r="M216" s="2"/>
      <c r="N216" s="2"/>
      <c r="O216" s="2"/>
      <c r="P216" s="2"/>
      <c r="Q216" s="2"/>
      <c r="R216" s="2"/>
      <c r="S216" s="2"/>
      <c r="T216" s="2"/>
      <c r="U216" s="2"/>
    </row>
    <row r="217" ht="15.75" customHeight="1">
      <c r="A217" s="2"/>
      <c r="B217" s="2"/>
      <c r="C217" s="2"/>
      <c r="D217" s="2"/>
      <c r="E217" s="2"/>
      <c r="F217" s="2"/>
      <c r="G217" s="2"/>
      <c r="H217" s="2"/>
      <c r="I217" s="2"/>
      <c r="J217" s="2"/>
      <c r="K217" s="2"/>
      <c r="L217" s="2"/>
      <c r="M217" s="2"/>
      <c r="N217" s="2"/>
      <c r="O217" s="2"/>
      <c r="P217" s="2"/>
      <c r="Q217" s="2"/>
      <c r="R217" s="2"/>
      <c r="S217" s="2"/>
      <c r="T217" s="2"/>
      <c r="U217" s="2"/>
    </row>
    <row r="218" ht="15.75" customHeight="1">
      <c r="A218" s="2"/>
      <c r="B218" s="2"/>
      <c r="C218" s="2"/>
      <c r="D218" s="2"/>
      <c r="E218" s="2"/>
      <c r="F218" s="2"/>
      <c r="G218" s="2"/>
      <c r="H218" s="2"/>
      <c r="I218" s="2"/>
      <c r="J218" s="2"/>
      <c r="K218" s="2"/>
      <c r="L218" s="2"/>
      <c r="M218" s="2"/>
      <c r="N218" s="2"/>
      <c r="O218" s="2"/>
      <c r="P218" s="2"/>
      <c r="Q218" s="2"/>
      <c r="R218" s="2"/>
      <c r="S218" s="2"/>
      <c r="T218" s="2"/>
      <c r="U218" s="2"/>
    </row>
    <row r="219" ht="15.75" customHeight="1">
      <c r="A219" s="2"/>
      <c r="B219" s="2"/>
      <c r="C219" s="2"/>
      <c r="D219" s="2"/>
      <c r="E219" s="2"/>
      <c r="F219" s="2"/>
      <c r="G219" s="2"/>
      <c r="H219" s="2"/>
      <c r="I219" s="2"/>
      <c r="J219" s="2"/>
      <c r="K219" s="2"/>
      <c r="L219" s="2"/>
      <c r="M219" s="2"/>
      <c r="N219" s="2"/>
      <c r="O219" s="2"/>
      <c r="P219" s="2"/>
      <c r="Q219" s="2"/>
      <c r="R219" s="2"/>
      <c r="S219" s="2"/>
      <c r="T219" s="2"/>
      <c r="U219" s="2"/>
    </row>
    <row r="220" ht="15.75" customHeight="1">
      <c r="A220" s="2"/>
      <c r="B220" s="2"/>
      <c r="C220" s="2"/>
      <c r="D220" s="2"/>
      <c r="E220" s="2"/>
      <c r="F220" s="2"/>
      <c r="G220" s="2"/>
      <c r="H220" s="2"/>
      <c r="I220" s="2"/>
      <c r="J220" s="2"/>
      <c r="K220" s="2"/>
      <c r="L220" s="2"/>
      <c r="M220" s="2"/>
      <c r="N220" s="2"/>
      <c r="O220" s="2"/>
      <c r="P220" s="2"/>
      <c r="Q220" s="2"/>
      <c r="R220" s="2"/>
      <c r="S220" s="2"/>
      <c r="T220" s="2"/>
      <c r="U220" s="2"/>
    </row>
    <row r="221" ht="15.75" customHeight="1">
      <c r="A221" s="2"/>
      <c r="B221" s="2"/>
      <c r="C221" s="2"/>
      <c r="D221" s="2"/>
      <c r="E221" s="2"/>
      <c r="F221" s="2"/>
      <c r="G221" s="2"/>
      <c r="H221" s="2"/>
      <c r="I221" s="2"/>
      <c r="J221" s="2"/>
      <c r="K221" s="2"/>
      <c r="L221" s="2"/>
      <c r="M221" s="2"/>
      <c r="N221" s="2"/>
      <c r="O221" s="2"/>
      <c r="P221" s="2"/>
      <c r="Q221" s="2"/>
      <c r="R221" s="2"/>
      <c r="S221" s="2"/>
      <c r="T221" s="2"/>
      <c r="U221" s="2"/>
    </row>
    <row r="222" ht="15.75" customHeight="1">
      <c r="A222" s="2"/>
      <c r="B222" s="2"/>
      <c r="C222" s="2"/>
      <c r="D222" s="2"/>
      <c r="E222" s="2"/>
      <c r="F222" s="2"/>
      <c r="G222" s="2"/>
      <c r="H222" s="2"/>
      <c r="I222" s="2"/>
      <c r="J222" s="2"/>
      <c r="K222" s="2"/>
      <c r="L222" s="2"/>
      <c r="M222" s="2"/>
      <c r="N222" s="2"/>
      <c r="O222" s="2"/>
      <c r="P222" s="2"/>
      <c r="Q222" s="2"/>
      <c r="R222" s="2"/>
      <c r="S222" s="2"/>
      <c r="T222" s="2"/>
      <c r="U222" s="2"/>
    </row>
    <row r="223" ht="15.75" customHeight="1">
      <c r="A223" s="2"/>
      <c r="B223" s="2"/>
      <c r="C223" s="2"/>
      <c r="D223" s="2"/>
      <c r="E223" s="2"/>
      <c r="F223" s="2"/>
      <c r="G223" s="2"/>
      <c r="H223" s="2"/>
      <c r="I223" s="2"/>
      <c r="J223" s="2"/>
      <c r="K223" s="2"/>
      <c r="L223" s="2"/>
      <c r="M223" s="2"/>
      <c r="N223" s="2"/>
      <c r="O223" s="2"/>
      <c r="P223" s="2"/>
      <c r="Q223" s="2"/>
      <c r="R223" s="2"/>
      <c r="S223" s="2"/>
      <c r="T223" s="2"/>
      <c r="U223" s="2"/>
    </row>
    <row r="224" ht="15.75" customHeight="1">
      <c r="A224" s="2"/>
      <c r="B224" s="2"/>
      <c r="C224" s="2"/>
      <c r="D224" s="2"/>
      <c r="E224" s="2"/>
      <c r="F224" s="2"/>
      <c r="G224" s="2"/>
      <c r="H224" s="2"/>
      <c r="I224" s="2"/>
      <c r="J224" s="2"/>
      <c r="K224" s="2"/>
      <c r="L224" s="2"/>
      <c r="M224" s="2"/>
      <c r="N224" s="2"/>
      <c r="O224" s="2"/>
      <c r="P224" s="2"/>
      <c r="Q224" s="2"/>
      <c r="R224" s="2"/>
      <c r="S224" s="2"/>
      <c r="T224" s="2"/>
      <c r="U224" s="2"/>
    </row>
    <row r="225" ht="15.75" customHeight="1">
      <c r="A225" s="2"/>
      <c r="B225" s="2"/>
      <c r="C225" s="2"/>
      <c r="D225" s="2"/>
      <c r="E225" s="2"/>
      <c r="F225" s="2"/>
      <c r="G225" s="2"/>
      <c r="H225" s="2"/>
      <c r="I225" s="2"/>
      <c r="J225" s="2"/>
      <c r="K225" s="2"/>
      <c r="L225" s="2"/>
      <c r="M225" s="2"/>
      <c r="N225" s="2"/>
      <c r="O225" s="2"/>
      <c r="P225" s="2"/>
      <c r="Q225" s="2"/>
      <c r="R225" s="2"/>
      <c r="S225" s="2"/>
      <c r="T225" s="2"/>
      <c r="U225" s="2"/>
    </row>
    <row r="226" ht="15.75" customHeight="1">
      <c r="A226" s="2"/>
      <c r="B226" s="2"/>
      <c r="C226" s="2"/>
      <c r="D226" s="2"/>
      <c r="E226" s="2"/>
      <c r="F226" s="2"/>
      <c r="G226" s="2"/>
      <c r="H226" s="2"/>
      <c r="I226" s="2"/>
      <c r="J226" s="2"/>
      <c r="K226" s="2"/>
      <c r="L226" s="2"/>
      <c r="M226" s="2"/>
      <c r="N226" s="2"/>
      <c r="O226" s="2"/>
      <c r="P226" s="2"/>
      <c r="Q226" s="2"/>
      <c r="R226" s="2"/>
      <c r="S226" s="2"/>
      <c r="T226" s="2"/>
      <c r="U226" s="2"/>
    </row>
    <row r="227" ht="15.75" customHeight="1">
      <c r="A227" s="2"/>
      <c r="B227" s="2"/>
      <c r="C227" s="2"/>
      <c r="D227" s="2"/>
      <c r="E227" s="2"/>
      <c r="F227" s="2"/>
      <c r="G227" s="2"/>
      <c r="H227" s="2"/>
      <c r="I227" s="2"/>
      <c r="J227" s="2"/>
      <c r="K227" s="2"/>
      <c r="L227" s="2"/>
      <c r="M227" s="2"/>
      <c r="N227" s="2"/>
      <c r="O227" s="2"/>
      <c r="P227" s="2"/>
      <c r="Q227" s="2"/>
      <c r="R227" s="2"/>
      <c r="S227" s="2"/>
      <c r="T227" s="2"/>
      <c r="U227" s="2"/>
    </row>
    <row r="228" ht="15.75" customHeight="1">
      <c r="A228" s="2"/>
      <c r="B228" s="2"/>
      <c r="C228" s="2"/>
      <c r="D228" s="2"/>
      <c r="E228" s="2"/>
      <c r="F228" s="2"/>
      <c r="G228" s="2"/>
      <c r="H228" s="2"/>
      <c r="I228" s="2"/>
      <c r="J228" s="2"/>
      <c r="K228" s="2"/>
      <c r="L228" s="2"/>
      <c r="M228" s="2"/>
      <c r="N228" s="2"/>
      <c r="O228" s="2"/>
      <c r="P228" s="2"/>
      <c r="Q228" s="2"/>
      <c r="R228" s="2"/>
      <c r="S228" s="2"/>
      <c r="T228" s="2"/>
      <c r="U228" s="2"/>
    </row>
    <row r="229" ht="15.75" customHeight="1">
      <c r="A229" s="2"/>
      <c r="B229" s="2"/>
      <c r="C229" s="2"/>
      <c r="D229" s="2"/>
      <c r="E229" s="2"/>
      <c r="F229" s="2"/>
      <c r="G229" s="2"/>
      <c r="H229" s="2"/>
      <c r="I229" s="2"/>
      <c r="J229" s="2"/>
      <c r="K229" s="2"/>
      <c r="L229" s="2"/>
      <c r="M229" s="2"/>
      <c r="N229" s="2"/>
      <c r="O229" s="2"/>
      <c r="P229" s="2"/>
      <c r="Q229" s="2"/>
      <c r="R229" s="2"/>
      <c r="S229" s="2"/>
      <c r="T229" s="2"/>
      <c r="U229" s="2"/>
    </row>
    <row r="230" ht="15.75" customHeight="1">
      <c r="A230" s="2"/>
      <c r="B230" s="2"/>
      <c r="C230" s="2"/>
      <c r="D230" s="2"/>
      <c r="E230" s="2"/>
      <c r="F230" s="2"/>
      <c r="G230" s="2"/>
      <c r="H230" s="2"/>
      <c r="I230" s="2"/>
      <c r="J230" s="2"/>
      <c r="K230" s="2"/>
      <c r="L230" s="2"/>
      <c r="M230" s="2"/>
      <c r="N230" s="2"/>
      <c r="O230" s="2"/>
      <c r="P230" s="2"/>
      <c r="Q230" s="2"/>
      <c r="R230" s="2"/>
      <c r="S230" s="2"/>
      <c r="T230" s="2"/>
      <c r="U230" s="2"/>
    </row>
    <row r="231" ht="15.75" customHeight="1">
      <c r="A231" s="2"/>
      <c r="B231" s="2"/>
      <c r="C231" s="2"/>
      <c r="D231" s="2"/>
      <c r="E231" s="2"/>
      <c r="F231" s="2"/>
      <c r="G231" s="2"/>
      <c r="H231" s="2"/>
      <c r="I231" s="2"/>
      <c r="J231" s="2"/>
      <c r="K231" s="2"/>
      <c r="L231" s="2"/>
      <c r="M231" s="2"/>
      <c r="N231" s="2"/>
      <c r="O231" s="2"/>
      <c r="P231" s="2"/>
      <c r="Q231" s="2"/>
      <c r="R231" s="2"/>
      <c r="S231" s="2"/>
      <c r="T231" s="2"/>
      <c r="U231" s="2"/>
    </row>
    <row r="232" ht="15.75" customHeight="1">
      <c r="A232" s="2"/>
      <c r="B232" s="2"/>
      <c r="C232" s="2"/>
      <c r="D232" s="2"/>
      <c r="E232" s="2"/>
      <c r="F232" s="2"/>
      <c r="G232" s="2"/>
      <c r="H232" s="2"/>
      <c r="I232" s="2"/>
      <c r="J232" s="2"/>
      <c r="K232" s="2"/>
      <c r="L232" s="2"/>
      <c r="M232" s="2"/>
      <c r="N232" s="2"/>
      <c r="O232" s="2"/>
      <c r="P232" s="2"/>
      <c r="Q232" s="2"/>
      <c r="R232" s="2"/>
      <c r="S232" s="2"/>
      <c r="T232" s="2"/>
      <c r="U232" s="2"/>
    </row>
    <row r="233" ht="15.75" customHeight="1">
      <c r="A233" s="2"/>
      <c r="B233" s="2"/>
      <c r="C233" s="2"/>
      <c r="D233" s="2"/>
      <c r="E233" s="2"/>
      <c r="F233" s="2"/>
      <c r="G233" s="2"/>
      <c r="H233" s="2"/>
      <c r="I233" s="2"/>
      <c r="J233" s="2"/>
      <c r="K233" s="2"/>
      <c r="L233" s="2"/>
      <c r="M233" s="2"/>
      <c r="N233" s="2"/>
      <c r="O233" s="2"/>
      <c r="P233" s="2"/>
      <c r="Q233" s="2"/>
      <c r="R233" s="2"/>
      <c r="S233" s="2"/>
      <c r="T233" s="2"/>
      <c r="U233" s="2"/>
    </row>
    <row r="234" ht="15.75" customHeight="1">
      <c r="A234" s="2"/>
      <c r="B234" s="2"/>
      <c r="C234" s="2"/>
      <c r="D234" s="2"/>
      <c r="E234" s="2"/>
      <c r="F234" s="2"/>
      <c r="G234" s="2"/>
      <c r="H234" s="2"/>
      <c r="I234" s="2"/>
      <c r="J234" s="2"/>
      <c r="K234" s="2"/>
      <c r="L234" s="2"/>
      <c r="M234" s="2"/>
      <c r="N234" s="2"/>
      <c r="O234" s="2"/>
      <c r="P234" s="2"/>
      <c r="Q234" s="2"/>
      <c r="R234" s="2"/>
      <c r="S234" s="2"/>
      <c r="T234" s="2"/>
      <c r="U234" s="2"/>
    </row>
    <row r="235" ht="15.75" customHeight="1">
      <c r="A235" s="2"/>
      <c r="B235" s="2"/>
      <c r="C235" s="2"/>
      <c r="D235" s="2"/>
      <c r="E235" s="2"/>
      <c r="F235" s="2"/>
      <c r="G235" s="2"/>
      <c r="H235" s="2"/>
      <c r="I235" s="2"/>
      <c r="J235" s="2"/>
      <c r="K235" s="2"/>
      <c r="L235" s="2"/>
      <c r="M235" s="2"/>
      <c r="N235" s="2"/>
      <c r="O235" s="2"/>
      <c r="P235" s="2"/>
      <c r="Q235" s="2"/>
      <c r="R235" s="2"/>
      <c r="S235" s="2"/>
      <c r="T235" s="2"/>
      <c r="U235" s="2"/>
    </row>
    <row r="236" ht="15.75" customHeight="1">
      <c r="A236" s="2"/>
      <c r="B236" s="2"/>
      <c r="C236" s="2"/>
      <c r="D236" s="2"/>
      <c r="E236" s="2"/>
      <c r="F236" s="2"/>
      <c r="G236" s="2"/>
      <c r="H236" s="2"/>
      <c r="I236" s="2"/>
      <c r="J236" s="2"/>
      <c r="K236" s="2"/>
      <c r="L236" s="2"/>
      <c r="M236" s="2"/>
      <c r="N236" s="2"/>
      <c r="O236" s="2"/>
      <c r="P236" s="2"/>
      <c r="Q236" s="2"/>
      <c r="R236" s="2"/>
      <c r="S236" s="2"/>
      <c r="T236" s="2"/>
      <c r="U236" s="2"/>
    </row>
    <row r="237" ht="15.75" customHeight="1">
      <c r="A237" s="2"/>
      <c r="B237" s="2"/>
      <c r="C237" s="2"/>
      <c r="D237" s="2"/>
      <c r="E237" s="2"/>
      <c r="F237" s="2"/>
      <c r="G237" s="2"/>
      <c r="H237" s="2"/>
      <c r="I237" s="2"/>
      <c r="J237" s="2"/>
      <c r="K237" s="2"/>
      <c r="L237" s="2"/>
      <c r="M237" s="2"/>
      <c r="N237" s="2"/>
      <c r="O237" s="2"/>
      <c r="P237" s="2"/>
      <c r="Q237" s="2"/>
      <c r="R237" s="2"/>
      <c r="S237" s="2"/>
      <c r="T237" s="2"/>
      <c r="U237" s="2"/>
    </row>
    <row r="238" ht="15.75" customHeight="1">
      <c r="A238" s="2"/>
      <c r="B238" s="2"/>
      <c r="C238" s="2"/>
      <c r="D238" s="2"/>
      <c r="E238" s="2"/>
      <c r="F238" s="2"/>
      <c r="G238" s="2"/>
      <c r="H238" s="2"/>
      <c r="I238" s="2"/>
      <c r="J238" s="2"/>
      <c r="K238" s="2"/>
      <c r="L238" s="2"/>
      <c r="M238" s="2"/>
      <c r="N238" s="2"/>
      <c r="O238" s="2"/>
      <c r="P238" s="2"/>
      <c r="Q238" s="2"/>
      <c r="R238" s="2"/>
      <c r="S238" s="2"/>
      <c r="T238" s="2"/>
      <c r="U238" s="2"/>
    </row>
    <row r="239" ht="15.75" customHeight="1">
      <c r="A239" s="2"/>
      <c r="B239" s="2"/>
      <c r="C239" s="2"/>
      <c r="D239" s="2"/>
      <c r="E239" s="2"/>
      <c r="F239" s="2"/>
      <c r="G239" s="2"/>
      <c r="H239" s="2"/>
      <c r="I239" s="2"/>
      <c r="J239" s="2"/>
      <c r="K239" s="2"/>
      <c r="L239" s="2"/>
      <c r="M239" s="2"/>
      <c r="N239" s="2"/>
      <c r="O239" s="2"/>
      <c r="P239" s="2"/>
      <c r="Q239" s="2"/>
      <c r="R239" s="2"/>
      <c r="S239" s="2"/>
      <c r="T239" s="2"/>
      <c r="U239" s="2"/>
    </row>
    <row r="240" ht="15.75" customHeight="1">
      <c r="A240" s="2"/>
      <c r="B240" s="2"/>
      <c r="C240" s="2"/>
      <c r="D240" s="2"/>
      <c r="E240" s="2"/>
      <c r="F240" s="2"/>
      <c r="G240" s="2"/>
      <c r="H240" s="2"/>
      <c r="I240" s="2"/>
      <c r="J240" s="2"/>
      <c r="K240" s="2"/>
      <c r="L240" s="2"/>
      <c r="M240" s="2"/>
      <c r="N240" s="2"/>
      <c r="O240" s="2"/>
      <c r="P240" s="2"/>
      <c r="Q240" s="2"/>
      <c r="R240" s="2"/>
      <c r="S240" s="2"/>
      <c r="T240" s="2"/>
      <c r="U240" s="2"/>
    </row>
    <row r="241" ht="15.75" customHeight="1">
      <c r="A241" s="2"/>
      <c r="B241" s="2"/>
      <c r="C241" s="2"/>
      <c r="D241" s="2"/>
      <c r="E241" s="2"/>
      <c r="F241" s="2"/>
      <c r="G241" s="2"/>
      <c r="H241" s="2"/>
      <c r="I241" s="2"/>
      <c r="J241" s="2"/>
      <c r="K241" s="2"/>
      <c r="L241" s="2"/>
      <c r="M241" s="2"/>
      <c r="N241" s="2"/>
      <c r="O241" s="2"/>
      <c r="P241" s="2"/>
      <c r="Q241" s="2"/>
      <c r="R241" s="2"/>
      <c r="S241" s="2"/>
      <c r="T241" s="2"/>
      <c r="U241" s="2"/>
    </row>
    <row r="242" ht="15.75" customHeight="1">
      <c r="A242" s="2"/>
      <c r="B242" s="2"/>
      <c r="C242" s="2"/>
      <c r="D242" s="2"/>
      <c r="E242" s="2"/>
      <c r="F242" s="2"/>
      <c r="G242" s="2"/>
      <c r="H242" s="2"/>
      <c r="I242" s="2"/>
      <c r="J242" s="2"/>
      <c r="K242" s="2"/>
      <c r="L242" s="2"/>
      <c r="M242" s="2"/>
      <c r="N242" s="2"/>
      <c r="O242" s="2"/>
      <c r="P242" s="2"/>
      <c r="Q242" s="2"/>
      <c r="R242" s="2"/>
      <c r="S242" s="2"/>
      <c r="T242" s="2"/>
      <c r="U242" s="2"/>
    </row>
    <row r="243" ht="15.75" customHeight="1">
      <c r="A243" s="2"/>
      <c r="B243" s="2"/>
      <c r="C243" s="2"/>
      <c r="D243" s="2"/>
      <c r="E243" s="2"/>
      <c r="F243" s="2"/>
      <c r="G243" s="2"/>
      <c r="H243" s="2"/>
      <c r="I243" s="2"/>
      <c r="J243" s="2"/>
      <c r="K243" s="2"/>
      <c r="L243" s="2"/>
      <c r="M243" s="2"/>
      <c r="N243" s="2"/>
      <c r="O243" s="2"/>
      <c r="P243" s="2"/>
      <c r="Q243" s="2"/>
      <c r="R243" s="2"/>
      <c r="S243" s="2"/>
      <c r="T243" s="2"/>
      <c r="U243" s="2"/>
    </row>
    <row r="244" ht="15.75" customHeight="1">
      <c r="A244" s="2"/>
      <c r="B244" s="2"/>
      <c r="C244" s="2"/>
      <c r="D244" s="2"/>
      <c r="E244" s="2"/>
      <c r="F244" s="2"/>
      <c r="G244" s="2"/>
      <c r="H244" s="2"/>
      <c r="I244" s="2"/>
      <c r="J244" s="2"/>
      <c r="K244" s="2"/>
      <c r="L244" s="2"/>
      <c r="M244" s="2"/>
      <c r="N244" s="2"/>
      <c r="O244" s="2"/>
      <c r="P244" s="2"/>
      <c r="Q244" s="2"/>
      <c r="R244" s="2"/>
      <c r="S244" s="2"/>
      <c r="T244" s="2"/>
      <c r="U244" s="2"/>
    </row>
    <row r="245" ht="15.75" customHeight="1">
      <c r="A245" s="2"/>
      <c r="B245" s="2"/>
      <c r="C245" s="2"/>
      <c r="D245" s="2"/>
      <c r="E245" s="2"/>
      <c r="F245" s="2"/>
      <c r="G245" s="2"/>
      <c r="H245" s="2"/>
      <c r="I245" s="2"/>
      <c r="J245" s="2"/>
      <c r="K245" s="2"/>
      <c r="L245" s="2"/>
      <c r="M245" s="2"/>
      <c r="N245" s="2"/>
      <c r="O245" s="2"/>
      <c r="P245" s="2"/>
      <c r="Q245" s="2"/>
      <c r="R245" s="2"/>
      <c r="S245" s="2"/>
      <c r="T245" s="2"/>
      <c r="U245" s="2"/>
    </row>
    <row r="246" ht="15.75" customHeight="1">
      <c r="A246" s="2"/>
      <c r="B246" s="2"/>
      <c r="C246" s="2"/>
      <c r="D246" s="2"/>
      <c r="E246" s="2"/>
      <c r="F246" s="2"/>
      <c r="G246" s="2"/>
      <c r="H246" s="2"/>
      <c r="I246" s="2"/>
      <c r="J246" s="2"/>
      <c r="K246" s="2"/>
      <c r="L246" s="2"/>
      <c r="M246" s="2"/>
      <c r="N246" s="2"/>
      <c r="O246" s="2"/>
      <c r="P246" s="2"/>
      <c r="Q246" s="2"/>
      <c r="R246" s="2"/>
      <c r="S246" s="2"/>
      <c r="T246" s="2"/>
      <c r="U246" s="2"/>
    </row>
    <row r="247" ht="15.75" customHeight="1">
      <c r="A247" s="2"/>
      <c r="B247" s="2"/>
      <c r="C247" s="2"/>
      <c r="D247" s="2"/>
      <c r="E247" s="2"/>
      <c r="F247" s="2"/>
      <c r="G247" s="2"/>
      <c r="H247" s="2"/>
      <c r="I247" s="2"/>
      <c r="J247" s="2"/>
      <c r="K247" s="2"/>
      <c r="L247" s="2"/>
      <c r="M247" s="2"/>
      <c r="N247" s="2"/>
      <c r="O247" s="2"/>
      <c r="P247" s="2"/>
      <c r="Q247" s="2"/>
      <c r="R247" s="2"/>
      <c r="S247" s="2"/>
      <c r="T247" s="2"/>
      <c r="U247" s="2"/>
    </row>
    <row r="248" ht="15.75" customHeight="1">
      <c r="A248" s="2"/>
      <c r="B248" s="2"/>
      <c r="C248" s="2"/>
      <c r="D248" s="2"/>
      <c r="E248" s="2"/>
      <c r="F248" s="2"/>
      <c r="G248" s="2"/>
      <c r="H248" s="2"/>
      <c r="I248" s="2"/>
      <c r="J248" s="2"/>
      <c r="K248" s="2"/>
      <c r="L248" s="2"/>
      <c r="M248" s="2"/>
      <c r="N248" s="2"/>
      <c r="O248" s="2"/>
      <c r="P248" s="2"/>
      <c r="Q248" s="2"/>
      <c r="R248" s="2"/>
      <c r="S248" s="2"/>
      <c r="T248" s="2"/>
      <c r="U248" s="2"/>
    </row>
    <row r="249" ht="15.75" customHeight="1">
      <c r="A249" s="2"/>
      <c r="B249" s="2"/>
      <c r="C249" s="2"/>
      <c r="D249" s="2"/>
      <c r="E249" s="2"/>
      <c r="F249" s="2"/>
      <c r="G249" s="2"/>
      <c r="H249" s="2"/>
      <c r="I249" s="2"/>
      <c r="J249" s="2"/>
      <c r="K249" s="2"/>
      <c r="L249" s="2"/>
      <c r="M249" s="2"/>
      <c r="N249" s="2"/>
      <c r="O249" s="2"/>
      <c r="P249" s="2"/>
      <c r="Q249" s="2"/>
      <c r="R249" s="2"/>
      <c r="S249" s="2"/>
      <c r="T249" s="2"/>
      <c r="U249" s="2"/>
    </row>
    <row r="250" ht="15.75" customHeight="1">
      <c r="A250" s="2"/>
      <c r="B250" s="2"/>
      <c r="C250" s="2"/>
      <c r="D250" s="2"/>
      <c r="E250" s="2"/>
      <c r="F250" s="2"/>
      <c r="G250" s="2"/>
      <c r="H250" s="2"/>
      <c r="I250" s="2"/>
      <c r="J250" s="2"/>
      <c r="K250" s="2"/>
      <c r="L250" s="2"/>
      <c r="M250" s="2"/>
      <c r="N250" s="2"/>
      <c r="O250" s="2"/>
      <c r="P250" s="2"/>
      <c r="Q250" s="2"/>
      <c r="R250" s="2"/>
      <c r="S250" s="2"/>
      <c r="T250" s="2"/>
      <c r="U250" s="2"/>
    </row>
    <row r="251" ht="15.75" customHeight="1">
      <c r="A251" s="2"/>
      <c r="B251" s="2"/>
      <c r="C251" s="2"/>
      <c r="D251" s="2"/>
      <c r="E251" s="2"/>
      <c r="F251" s="2"/>
      <c r="G251" s="2"/>
      <c r="H251" s="2"/>
      <c r="I251" s="2"/>
      <c r="J251" s="2"/>
      <c r="K251" s="2"/>
      <c r="L251" s="2"/>
      <c r="M251" s="2"/>
      <c r="N251" s="2"/>
      <c r="O251" s="2"/>
      <c r="P251" s="2"/>
      <c r="Q251" s="2"/>
      <c r="R251" s="2"/>
      <c r="S251" s="2"/>
      <c r="T251" s="2"/>
      <c r="U251" s="2"/>
    </row>
    <row r="252" ht="15.75" customHeight="1">
      <c r="A252" s="2"/>
      <c r="B252" s="2"/>
      <c r="C252" s="2"/>
      <c r="D252" s="2"/>
      <c r="E252" s="2"/>
      <c r="F252" s="2"/>
      <c r="G252" s="2"/>
      <c r="H252" s="2"/>
      <c r="I252" s="2"/>
      <c r="J252" s="2"/>
      <c r="K252" s="2"/>
      <c r="L252" s="2"/>
      <c r="M252" s="2"/>
      <c r="N252" s="2"/>
      <c r="O252" s="2"/>
      <c r="P252" s="2"/>
      <c r="Q252" s="2"/>
      <c r="R252" s="2"/>
      <c r="S252" s="2"/>
      <c r="T252" s="2"/>
      <c r="U252" s="2"/>
    </row>
    <row r="253" ht="15.75" customHeight="1">
      <c r="A253" s="2"/>
      <c r="B253" s="2"/>
      <c r="C253" s="2"/>
      <c r="D253" s="2"/>
      <c r="E253" s="2"/>
      <c r="F253" s="2"/>
      <c r="G253" s="2"/>
      <c r="H253" s="2"/>
      <c r="I253" s="2"/>
      <c r="J253" s="2"/>
      <c r="K253" s="2"/>
      <c r="L253" s="2"/>
      <c r="M253" s="2"/>
      <c r="N253" s="2"/>
      <c r="O253" s="2"/>
      <c r="P253" s="2"/>
      <c r="Q253" s="2"/>
      <c r="R253" s="2"/>
      <c r="S253" s="2"/>
      <c r="T253" s="2"/>
      <c r="U253" s="2"/>
    </row>
    <row r="254" ht="15.75" customHeight="1">
      <c r="A254" s="2"/>
      <c r="B254" s="2"/>
      <c r="C254" s="2"/>
      <c r="D254" s="2"/>
      <c r="E254" s="2"/>
      <c r="F254" s="2"/>
      <c r="G254" s="2"/>
      <c r="H254" s="2"/>
      <c r="I254" s="2"/>
      <c r="J254" s="2"/>
      <c r="K254" s="2"/>
      <c r="L254" s="2"/>
      <c r="M254" s="2"/>
      <c r="N254" s="2"/>
      <c r="O254" s="2"/>
      <c r="P254" s="2"/>
      <c r="Q254" s="2"/>
      <c r="R254" s="2"/>
      <c r="S254" s="2"/>
      <c r="T254" s="2"/>
      <c r="U254" s="2"/>
    </row>
    <row r="255" ht="15.75" customHeight="1">
      <c r="A255" s="2"/>
      <c r="B255" s="2"/>
      <c r="C255" s="2"/>
      <c r="D255" s="2"/>
      <c r="E255" s="2"/>
      <c r="F255" s="2"/>
      <c r="G255" s="2"/>
      <c r="H255" s="2"/>
      <c r="I255" s="2"/>
      <c r="J255" s="2"/>
      <c r="K255" s="2"/>
      <c r="L255" s="2"/>
      <c r="M255" s="2"/>
      <c r="N255" s="2"/>
      <c r="O255" s="2"/>
      <c r="P255" s="2"/>
      <c r="Q255" s="2"/>
      <c r="R255" s="2"/>
      <c r="S255" s="2"/>
      <c r="T255" s="2"/>
      <c r="U255" s="2"/>
    </row>
    <row r="256" ht="15.75" customHeight="1">
      <c r="A256" s="2"/>
      <c r="B256" s="2"/>
      <c r="C256" s="2"/>
      <c r="D256" s="2"/>
      <c r="E256" s="2"/>
      <c r="F256" s="2"/>
      <c r="G256" s="2"/>
      <c r="H256" s="2"/>
      <c r="I256" s="2"/>
      <c r="J256" s="2"/>
      <c r="K256" s="2"/>
      <c r="L256" s="2"/>
      <c r="M256" s="2"/>
      <c r="N256" s="2"/>
      <c r="O256" s="2"/>
      <c r="P256" s="2"/>
      <c r="Q256" s="2"/>
      <c r="R256" s="2"/>
      <c r="S256" s="2"/>
      <c r="T256" s="2"/>
      <c r="U256" s="2"/>
    </row>
    <row r="257" ht="15.75" customHeight="1">
      <c r="A257" s="2"/>
      <c r="B257" s="2"/>
      <c r="C257" s="2"/>
      <c r="D257" s="2"/>
      <c r="E257" s="2"/>
      <c r="F257" s="2"/>
      <c r="G257" s="2"/>
      <c r="H257" s="2"/>
      <c r="I257" s="2"/>
      <c r="J257" s="2"/>
      <c r="K257" s="2"/>
      <c r="L257" s="2"/>
      <c r="M257" s="2"/>
      <c r="N257" s="2"/>
      <c r="O257" s="2"/>
      <c r="P257" s="2"/>
      <c r="Q257" s="2"/>
      <c r="R257" s="2"/>
      <c r="S257" s="2"/>
      <c r="T257" s="2"/>
      <c r="U257" s="2"/>
    </row>
    <row r="258" ht="15.75" customHeight="1">
      <c r="A258" s="2"/>
      <c r="B258" s="2"/>
      <c r="C258" s="2"/>
      <c r="D258" s="2"/>
      <c r="E258" s="2"/>
      <c r="F258" s="2"/>
      <c r="G258" s="2"/>
      <c r="H258" s="2"/>
      <c r="I258" s="2"/>
      <c r="J258" s="2"/>
      <c r="K258" s="2"/>
      <c r="L258" s="2"/>
      <c r="M258" s="2"/>
      <c r="N258" s="2"/>
      <c r="O258" s="2"/>
      <c r="P258" s="2"/>
      <c r="Q258" s="2"/>
      <c r="R258" s="2"/>
      <c r="S258" s="2"/>
      <c r="T258" s="2"/>
      <c r="U258" s="2"/>
    </row>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8.29"/>
    <col customWidth="1" min="2" max="4" width="8.29"/>
    <col customWidth="1" min="5" max="5" width="16.57"/>
    <col customWidth="1" min="6" max="26" width="8.29"/>
  </cols>
  <sheetData>
    <row r="1" ht="30.0" customHeight="1">
      <c r="A1" s="33" t="s">
        <v>58</v>
      </c>
      <c r="R1" s="34"/>
      <c r="S1" s="34"/>
      <c r="T1" s="34"/>
      <c r="U1" s="34"/>
      <c r="V1" s="34"/>
      <c r="W1" s="34"/>
      <c r="X1" s="34"/>
      <c r="Y1" s="34"/>
      <c r="Z1" s="34"/>
    </row>
    <row r="2" ht="30.0" customHeight="1">
      <c r="A2" s="35" t="s">
        <v>59</v>
      </c>
      <c r="F2" s="36"/>
      <c r="G2" s="36"/>
      <c r="H2" s="36"/>
      <c r="I2" s="36"/>
      <c r="J2" s="36"/>
      <c r="K2" s="36"/>
      <c r="L2" s="36"/>
      <c r="M2" s="36"/>
      <c r="N2" s="36"/>
      <c r="O2" s="36"/>
      <c r="P2" s="36"/>
      <c r="Q2" s="34"/>
      <c r="R2" s="34"/>
      <c r="S2" s="34"/>
      <c r="T2" s="34"/>
      <c r="U2" s="34"/>
      <c r="V2" s="34"/>
      <c r="W2" s="34"/>
      <c r="X2" s="34"/>
      <c r="Y2" s="34"/>
      <c r="Z2" s="34"/>
    </row>
    <row r="3" ht="30.0" customHeight="1">
      <c r="A3" s="37" t="s">
        <v>60</v>
      </c>
      <c r="C3" s="38" t="s">
        <v>61</v>
      </c>
      <c r="D3" s="39"/>
      <c r="E3" s="39"/>
      <c r="F3" s="39"/>
      <c r="G3" s="39"/>
      <c r="H3" s="39"/>
      <c r="I3" s="39"/>
      <c r="J3" s="39"/>
      <c r="K3" s="39"/>
      <c r="L3" s="39"/>
      <c r="M3" s="39"/>
      <c r="N3" s="39"/>
      <c r="O3" s="39"/>
      <c r="P3" s="39"/>
      <c r="Q3" s="39"/>
      <c r="R3" s="39"/>
      <c r="S3" s="40"/>
      <c r="T3" s="34"/>
      <c r="U3" s="34"/>
      <c r="V3" s="34"/>
      <c r="W3" s="34"/>
      <c r="X3" s="34"/>
      <c r="Y3" s="34"/>
      <c r="Z3" s="34"/>
    </row>
    <row r="4" ht="30.0" customHeight="1">
      <c r="A4" s="37" t="s">
        <v>62</v>
      </c>
      <c r="D4" s="41"/>
      <c r="E4" s="42" t="s">
        <v>63</v>
      </c>
      <c r="F4" s="43"/>
      <c r="G4" s="43"/>
      <c r="H4" s="44"/>
      <c r="I4" s="45"/>
      <c r="J4" s="45"/>
      <c r="K4" s="45"/>
      <c r="L4" s="45"/>
      <c r="M4" s="45"/>
      <c r="N4" s="45"/>
      <c r="O4" s="45"/>
      <c r="P4" s="45"/>
      <c r="Q4" s="45"/>
      <c r="R4" s="45"/>
      <c r="S4" s="45"/>
      <c r="T4" s="34"/>
      <c r="U4" s="34"/>
      <c r="V4" s="34"/>
      <c r="W4" s="34"/>
      <c r="X4" s="34"/>
      <c r="Y4" s="34"/>
      <c r="Z4" s="34"/>
    </row>
    <row r="5" ht="30.0" customHeight="1">
      <c r="A5" s="37" t="s">
        <v>64</v>
      </c>
      <c r="H5" s="45"/>
      <c r="I5" s="45"/>
      <c r="J5" s="45"/>
      <c r="K5" s="45"/>
      <c r="L5" s="45"/>
      <c r="M5" s="45"/>
      <c r="N5" s="45"/>
      <c r="O5" s="45"/>
      <c r="P5" s="45"/>
      <c r="Q5" s="45"/>
      <c r="R5" s="45"/>
      <c r="S5" s="45"/>
      <c r="T5" s="34"/>
      <c r="U5" s="34"/>
      <c r="V5" s="34"/>
      <c r="W5" s="34"/>
      <c r="X5" s="34"/>
      <c r="Y5" s="34"/>
      <c r="Z5" s="34"/>
    </row>
    <row r="6" ht="30.0" customHeight="1">
      <c r="A6" s="46" t="s">
        <v>65</v>
      </c>
      <c r="H6" s="47" t="s">
        <v>66</v>
      </c>
      <c r="I6" s="39"/>
      <c r="J6" s="39"/>
      <c r="K6" s="39"/>
      <c r="L6" s="39"/>
      <c r="M6" s="39"/>
      <c r="N6" s="39"/>
      <c r="O6" s="39"/>
      <c r="P6" s="39"/>
      <c r="Q6" s="40"/>
      <c r="R6" s="45"/>
      <c r="S6" s="45"/>
      <c r="T6" s="34"/>
      <c r="U6" s="34"/>
      <c r="V6" s="34"/>
      <c r="W6" s="34"/>
      <c r="X6" s="34"/>
      <c r="Y6" s="34"/>
      <c r="Z6" s="34"/>
    </row>
    <row r="7" ht="30.0" customHeight="1">
      <c r="A7" s="46" t="s">
        <v>67</v>
      </c>
      <c r="H7" s="48" t="s">
        <v>68</v>
      </c>
      <c r="I7" s="39"/>
      <c r="J7" s="39"/>
      <c r="K7" s="39"/>
      <c r="L7" s="39"/>
      <c r="M7" s="39"/>
      <c r="N7" s="39"/>
      <c r="O7" s="39"/>
      <c r="P7" s="39"/>
      <c r="Q7" s="40"/>
      <c r="R7" s="45"/>
      <c r="S7" s="45"/>
      <c r="T7" s="34"/>
      <c r="U7" s="34"/>
      <c r="V7" s="34"/>
      <c r="W7" s="34"/>
      <c r="X7" s="34"/>
      <c r="Y7" s="34"/>
      <c r="Z7" s="34"/>
    </row>
    <row r="8" ht="30.0" customHeight="1">
      <c r="A8" s="46" t="s">
        <v>69</v>
      </c>
      <c r="H8" s="47" t="s">
        <v>70</v>
      </c>
      <c r="I8" s="39"/>
      <c r="J8" s="39"/>
      <c r="K8" s="39"/>
      <c r="L8" s="39"/>
      <c r="M8" s="39"/>
      <c r="N8" s="39"/>
      <c r="O8" s="39"/>
      <c r="P8" s="39"/>
      <c r="Q8" s="40"/>
      <c r="R8" s="45"/>
      <c r="S8" s="45"/>
      <c r="T8" s="34"/>
      <c r="U8" s="34"/>
      <c r="V8" s="34"/>
      <c r="W8" s="34"/>
      <c r="X8" s="34"/>
      <c r="Y8" s="34"/>
      <c r="Z8" s="34"/>
    </row>
    <row r="9" ht="12.75" customHeight="1">
      <c r="A9" s="49"/>
      <c r="B9" s="49"/>
      <c r="C9" s="49"/>
      <c r="D9" s="49"/>
      <c r="E9" s="49"/>
      <c r="F9" s="49"/>
      <c r="G9" s="49"/>
      <c r="H9" s="49"/>
      <c r="I9" s="49"/>
      <c r="J9" s="49"/>
      <c r="K9" s="49"/>
      <c r="L9" s="49"/>
      <c r="M9" s="49"/>
      <c r="N9" s="49"/>
      <c r="O9" s="49"/>
      <c r="P9" s="49"/>
      <c r="Q9" s="49"/>
      <c r="R9" s="49"/>
      <c r="S9" s="49"/>
      <c r="T9" s="49"/>
      <c r="U9" s="49"/>
      <c r="V9" s="49"/>
      <c r="W9" s="49"/>
      <c r="X9" s="49"/>
      <c r="Y9" s="49"/>
      <c r="Z9" s="49"/>
    </row>
    <row r="10" ht="12.75"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ht="12.75"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ht="12.75"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ht="12.75"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ht="12.75"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ht="12.75"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ht="12.7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ht="12.75" customHeight="1">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ht="12.75" customHeight="1">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ht="12.7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ht="12.7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ht="12.75"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ht="12.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ht="12.7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ht="12.75" customHeight="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ht="12.7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ht="12.7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ht="12.7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ht="12.7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ht="12.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ht="12.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ht="12.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ht="12.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ht="12.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ht="12.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ht="12.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ht="12.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ht="12.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ht="12.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ht="12.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landscape"/>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5" width="19.43"/>
    <col customWidth="1" min="6" max="6" width="8.71"/>
    <col customWidth="1" min="7" max="10" width="20.71"/>
    <col customWidth="1" min="11" max="26" width="8.71"/>
  </cols>
  <sheetData>
    <row r="1" ht="12.75" customHeight="1">
      <c r="A1" s="50" t="s">
        <v>71</v>
      </c>
      <c r="B1" s="51"/>
      <c r="C1" s="51"/>
      <c r="D1" s="51"/>
      <c r="E1" s="51"/>
      <c r="F1" s="49"/>
      <c r="G1" s="49"/>
      <c r="H1" s="49"/>
      <c r="I1" s="49"/>
      <c r="J1" s="49"/>
      <c r="K1" s="49"/>
      <c r="L1" s="49"/>
      <c r="M1" s="49"/>
      <c r="N1" s="49"/>
      <c r="O1" s="49"/>
      <c r="P1" s="49"/>
      <c r="Q1" s="49"/>
      <c r="R1" s="49"/>
      <c r="S1" s="49"/>
      <c r="T1" s="49"/>
      <c r="U1" s="49"/>
      <c r="V1" s="49"/>
      <c r="W1" s="49"/>
      <c r="X1" s="49"/>
      <c r="Y1" s="49"/>
      <c r="Z1" s="49"/>
    </row>
    <row r="2" ht="22.5" customHeight="1">
      <c r="A2" s="52" t="str">
        <f>'[19]Institution ID'!C3</f>
        <v>#REF!</v>
      </c>
      <c r="B2" s="53"/>
      <c r="C2" s="53"/>
      <c r="D2" s="53"/>
      <c r="E2" s="53"/>
      <c r="F2" s="49"/>
      <c r="G2" s="49"/>
      <c r="H2" s="49"/>
      <c r="I2" s="49"/>
      <c r="J2" s="49"/>
      <c r="K2" s="49"/>
      <c r="L2" s="49"/>
      <c r="M2" s="49"/>
      <c r="N2" s="49"/>
      <c r="O2" s="49"/>
      <c r="P2" s="49"/>
      <c r="Q2" s="49"/>
      <c r="R2" s="49"/>
      <c r="S2" s="49"/>
      <c r="T2" s="49"/>
      <c r="U2" s="49"/>
      <c r="V2" s="49"/>
      <c r="W2" s="49"/>
      <c r="X2" s="49"/>
      <c r="Y2" s="49"/>
      <c r="Z2" s="49"/>
    </row>
    <row r="3" ht="12.75" customHeight="1">
      <c r="A3" s="54"/>
      <c r="B3" s="54"/>
      <c r="C3" s="54"/>
      <c r="D3" s="54"/>
      <c r="E3" s="54"/>
      <c r="F3" s="49"/>
      <c r="G3" s="49"/>
      <c r="H3" s="49"/>
      <c r="I3" s="49"/>
      <c r="J3" s="49"/>
      <c r="K3" s="49"/>
      <c r="L3" s="49"/>
      <c r="M3" s="49"/>
      <c r="N3" s="49"/>
      <c r="O3" s="49"/>
      <c r="P3" s="49"/>
      <c r="Q3" s="49"/>
      <c r="R3" s="49"/>
      <c r="S3" s="49"/>
      <c r="T3" s="49"/>
      <c r="U3" s="49"/>
      <c r="V3" s="49"/>
      <c r="W3" s="49"/>
      <c r="X3" s="49"/>
      <c r="Y3" s="49"/>
      <c r="Z3" s="49"/>
    </row>
    <row r="4" ht="85.5" customHeight="1">
      <c r="A4" s="55" t="s">
        <v>72</v>
      </c>
      <c r="B4" s="39"/>
      <c r="C4" s="39"/>
      <c r="D4" s="39"/>
      <c r="E4" s="40"/>
      <c r="F4" s="49"/>
      <c r="G4" s="49"/>
      <c r="H4" s="49"/>
      <c r="I4" s="49"/>
      <c r="J4" s="49"/>
      <c r="K4" s="49"/>
      <c r="L4" s="49"/>
      <c r="M4" s="49"/>
      <c r="N4" s="49"/>
      <c r="O4" s="49"/>
      <c r="P4" s="49"/>
      <c r="Q4" s="49"/>
      <c r="R4" s="49"/>
      <c r="S4" s="49"/>
      <c r="T4" s="49"/>
      <c r="U4" s="49"/>
      <c r="V4" s="49"/>
      <c r="W4" s="49"/>
      <c r="X4" s="49"/>
      <c r="Y4" s="49"/>
      <c r="Z4" s="49"/>
    </row>
    <row r="5" ht="12.75" customHeight="1">
      <c r="A5" s="56"/>
      <c r="B5" s="56"/>
      <c r="C5" s="56"/>
      <c r="D5" s="56"/>
      <c r="E5" s="56"/>
      <c r="F5" s="49"/>
      <c r="G5" s="49"/>
      <c r="H5" s="49"/>
      <c r="I5" s="49"/>
      <c r="J5" s="49"/>
      <c r="K5" s="49"/>
      <c r="L5" s="49"/>
      <c r="M5" s="49"/>
      <c r="N5" s="49"/>
      <c r="O5" s="49"/>
      <c r="P5" s="49"/>
      <c r="Q5" s="49"/>
      <c r="R5" s="49"/>
      <c r="S5" s="49"/>
      <c r="T5" s="49"/>
      <c r="U5" s="49"/>
      <c r="V5" s="49"/>
      <c r="W5" s="49"/>
      <c r="X5" s="49"/>
      <c r="Y5" s="49"/>
      <c r="Z5" s="49"/>
    </row>
    <row r="6" ht="12.75" customHeight="1">
      <c r="A6" s="57" t="s">
        <v>73</v>
      </c>
      <c r="B6" s="58"/>
      <c r="C6" s="58"/>
      <c r="D6" s="58"/>
      <c r="E6" s="58"/>
      <c r="F6" s="49"/>
      <c r="G6" s="57" t="s">
        <v>73</v>
      </c>
      <c r="H6" s="58"/>
      <c r="I6" s="58"/>
      <c r="J6" s="58"/>
      <c r="K6" s="49"/>
      <c r="L6" s="49"/>
      <c r="M6" s="49"/>
      <c r="N6" s="49"/>
      <c r="O6" s="49"/>
      <c r="P6" s="49"/>
      <c r="Q6" s="49"/>
      <c r="R6" s="49"/>
      <c r="S6" s="49"/>
      <c r="T6" s="49"/>
      <c r="U6" s="49"/>
      <c r="V6" s="49"/>
      <c r="W6" s="49"/>
      <c r="X6" s="49"/>
      <c r="Y6" s="49"/>
      <c r="Z6" s="49"/>
    </row>
    <row r="7" ht="12.75" customHeight="1">
      <c r="A7" s="59" t="s">
        <v>74</v>
      </c>
      <c r="B7" s="60" t="s">
        <v>75</v>
      </c>
      <c r="C7" s="40"/>
      <c r="D7" s="60" t="s">
        <v>76</v>
      </c>
      <c r="E7" s="40"/>
      <c r="F7" s="49"/>
      <c r="G7" s="60" t="s">
        <v>77</v>
      </c>
      <c r="H7" s="40"/>
      <c r="I7" s="60" t="s">
        <v>78</v>
      </c>
      <c r="J7" s="40"/>
      <c r="K7" s="49"/>
      <c r="L7" s="49"/>
      <c r="M7" s="49"/>
      <c r="N7" s="49"/>
      <c r="O7" s="49"/>
      <c r="P7" s="49"/>
      <c r="Q7" s="49"/>
      <c r="R7" s="49"/>
      <c r="S7" s="49"/>
      <c r="T7" s="49"/>
      <c r="U7" s="49"/>
      <c r="V7" s="49"/>
      <c r="W7" s="49"/>
      <c r="X7" s="49"/>
      <c r="Y7" s="49"/>
      <c r="Z7" s="49"/>
    </row>
    <row r="8" ht="12.75" customHeight="1">
      <c r="A8" s="59" t="s">
        <v>79</v>
      </c>
      <c r="B8" s="59" t="s">
        <v>80</v>
      </c>
      <c r="C8" s="59" t="s">
        <v>81</v>
      </c>
      <c r="D8" s="59" t="s">
        <v>80</v>
      </c>
      <c r="E8" s="59" t="s">
        <v>81</v>
      </c>
      <c r="F8" s="49"/>
      <c r="G8" s="59" t="s">
        <v>80</v>
      </c>
      <c r="H8" s="59" t="s">
        <v>81</v>
      </c>
      <c r="I8" s="59" t="s">
        <v>80</v>
      </c>
      <c r="J8" s="59" t="s">
        <v>81</v>
      </c>
      <c r="K8" s="49"/>
      <c r="L8" s="49"/>
      <c r="M8" s="49"/>
      <c r="N8" s="49"/>
      <c r="O8" s="49"/>
      <c r="P8" s="49"/>
      <c r="Q8" s="49"/>
      <c r="R8" s="49"/>
      <c r="S8" s="49"/>
      <c r="T8" s="49"/>
      <c r="U8" s="49"/>
      <c r="V8" s="49"/>
      <c r="W8" s="49"/>
      <c r="X8" s="49"/>
      <c r="Y8" s="49"/>
      <c r="Z8" s="49"/>
    </row>
    <row r="9" ht="12.75" customHeight="1">
      <c r="A9" s="61">
        <v>9510.0</v>
      </c>
      <c r="B9" s="61">
        <v>9795.0</v>
      </c>
      <c r="C9" s="62">
        <f>IF(B9=0,"%",B9/A9-1)</f>
        <v>0.02996845426</v>
      </c>
      <c r="D9" s="61">
        <v>10090.0</v>
      </c>
      <c r="E9" s="62">
        <f>IF(D9=0,"%",D9/B9-1)</f>
        <v>0.03011740684</v>
      </c>
      <c r="F9" s="49"/>
      <c r="G9" s="61">
        <v>9795.0</v>
      </c>
      <c r="H9" s="63">
        <f>IF(G9=0,"%",G9/A9-1)</f>
        <v>0.02996845426</v>
      </c>
      <c r="I9" s="61">
        <v>10090.0</v>
      </c>
      <c r="J9" s="63">
        <v>0.03</v>
      </c>
      <c r="K9" s="49"/>
      <c r="L9" s="49"/>
      <c r="M9" s="49"/>
      <c r="N9" s="49"/>
      <c r="O9" s="49"/>
      <c r="P9" s="49"/>
      <c r="Q9" s="49"/>
      <c r="R9" s="49"/>
      <c r="S9" s="49"/>
      <c r="T9" s="49"/>
      <c r="U9" s="49"/>
      <c r="V9" s="49"/>
      <c r="W9" s="49"/>
      <c r="X9" s="49"/>
      <c r="Y9" s="49"/>
      <c r="Z9" s="49"/>
    </row>
    <row r="10" ht="12.75" customHeight="1">
      <c r="A10" s="64"/>
      <c r="B10" s="64"/>
      <c r="C10" s="65"/>
      <c r="D10" s="49"/>
      <c r="E10" s="65"/>
      <c r="F10" s="49"/>
      <c r="G10" s="64"/>
      <c r="H10" s="66"/>
      <c r="I10" s="64"/>
      <c r="J10" s="66"/>
      <c r="K10" s="49"/>
      <c r="L10" s="49"/>
      <c r="M10" s="49"/>
      <c r="N10" s="49"/>
      <c r="O10" s="49"/>
      <c r="P10" s="49"/>
      <c r="Q10" s="49"/>
      <c r="R10" s="49"/>
      <c r="S10" s="49"/>
      <c r="T10" s="49"/>
      <c r="U10" s="49"/>
      <c r="V10" s="49"/>
      <c r="W10" s="49"/>
      <c r="X10" s="49"/>
      <c r="Y10" s="49"/>
      <c r="Z10" s="49"/>
    </row>
    <row r="11" ht="12.75" customHeight="1">
      <c r="A11" s="56"/>
      <c r="B11" s="56"/>
      <c r="C11" s="49"/>
      <c r="D11" s="49"/>
      <c r="E11" s="49"/>
      <c r="F11" s="49"/>
      <c r="G11" s="56"/>
      <c r="H11" s="56"/>
      <c r="I11" s="56"/>
      <c r="J11" s="56"/>
      <c r="K11" s="49"/>
      <c r="L11" s="49"/>
      <c r="M11" s="49"/>
      <c r="N11" s="49"/>
      <c r="O11" s="49"/>
      <c r="P11" s="49"/>
      <c r="Q11" s="49"/>
      <c r="R11" s="49"/>
      <c r="S11" s="49"/>
      <c r="T11" s="49"/>
      <c r="U11" s="49"/>
      <c r="V11" s="49"/>
      <c r="W11" s="49"/>
      <c r="X11" s="49"/>
      <c r="Y11" s="49"/>
      <c r="Z11" s="49"/>
    </row>
    <row r="12" ht="12.75" customHeight="1">
      <c r="A12" s="57" t="s">
        <v>82</v>
      </c>
      <c r="B12" s="58"/>
      <c r="C12" s="58"/>
      <c r="D12" s="58"/>
      <c r="E12" s="58"/>
      <c r="F12" s="49"/>
      <c r="G12" s="67" t="s">
        <v>82</v>
      </c>
      <c r="H12" s="58"/>
      <c r="I12" s="58"/>
      <c r="J12" s="58"/>
      <c r="K12" s="49"/>
      <c r="L12" s="49"/>
      <c r="M12" s="49"/>
      <c r="N12" s="49"/>
      <c r="O12" s="49"/>
      <c r="P12" s="49"/>
      <c r="Q12" s="49"/>
      <c r="R12" s="49"/>
      <c r="S12" s="49"/>
      <c r="T12" s="49"/>
      <c r="U12" s="49"/>
      <c r="V12" s="49"/>
      <c r="W12" s="49"/>
      <c r="X12" s="49"/>
      <c r="Y12" s="49"/>
      <c r="Z12" s="49"/>
    </row>
    <row r="13" ht="12.75" customHeight="1">
      <c r="A13" s="59" t="s">
        <v>74</v>
      </c>
      <c r="B13" s="60" t="s">
        <v>75</v>
      </c>
      <c r="C13" s="40"/>
      <c r="D13" s="60" t="s">
        <v>76</v>
      </c>
      <c r="E13" s="40"/>
      <c r="F13" s="49"/>
      <c r="G13" s="60" t="s">
        <v>77</v>
      </c>
      <c r="H13" s="40"/>
      <c r="I13" s="60" t="s">
        <v>78</v>
      </c>
      <c r="J13" s="40"/>
      <c r="K13" s="49"/>
      <c r="L13" s="49"/>
      <c r="M13" s="49"/>
      <c r="N13" s="49"/>
      <c r="O13" s="49"/>
      <c r="P13" s="49"/>
      <c r="Q13" s="49"/>
      <c r="R13" s="49"/>
      <c r="S13" s="49"/>
      <c r="T13" s="49"/>
      <c r="U13" s="49"/>
      <c r="V13" s="49"/>
      <c r="W13" s="49"/>
      <c r="X13" s="49"/>
      <c r="Y13" s="49"/>
      <c r="Z13" s="49"/>
    </row>
    <row r="14" ht="12.75" customHeight="1">
      <c r="A14" s="59" t="s">
        <v>79</v>
      </c>
      <c r="B14" s="59" t="s">
        <v>80</v>
      </c>
      <c r="C14" s="59" t="s">
        <v>81</v>
      </c>
      <c r="D14" s="59" t="s">
        <v>80</v>
      </c>
      <c r="E14" s="59" t="s">
        <v>81</v>
      </c>
      <c r="F14" s="49"/>
      <c r="G14" s="59" t="s">
        <v>80</v>
      </c>
      <c r="H14" s="59" t="s">
        <v>81</v>
      </c>
      <c r="I14" s="59" t="s">
        <v>80</v>
      </c>
      <c r="J14" s="59" t="s">
        <v>81</v>
      </c>
      <c r="K14" s="49"/>
      <c r="L14" s="49"/>
      <c r="M14" s="49"/>
      <c r="N14" s="49"/>
      <c r="O14" s="49"/>
      <c r="P14" s="49"/>
      <c r="Q14" s="49"/>
      <c r="R14" s="49"/>
      <c r="S14" s="49"/>
      <c r="T14" s="49"/>
      <c r="U14" s="49"/>
      <c r="V14" s="49"/>
      <c r="W14" s="49"/>
      <c r="X14" s="49"/>
      <c r="Y14" s="49"/>
      <c r="Z14" s="49"/>
    </row>
    <row r="15" ht="12.75" customHeight="1">
      <c r="A15" s="61">
        <v>3609.0</v>
      </c>
      <c r="B15" s="61">
        <v>3718.0</v>
      </c>
      <c r="C15" s="62">
        <f>IF(B15=0,"%",B15/A15-1)</f>
        <v>0.0302022721</v>
      </c>
      <c r="D15" s="61">
        <v>3830.0</v>
      </c>
      <c r="E15" s="62">
        <f>IF(D15=0,"%",D15/B15-1)</f>
        <v>0.03012372243</v>
      </c>
      <c r="F15" s="49"/>
      <c r="G15" s="61">
        <v>3609.0</v>
      </c>
      <c r="H15" s="63">
        <v>-0.03</v>
      </c>
      <c r="I15" s="61">
        <v>3718.0</v>
      </c>
      <c r="J15" s="63">
        <v>-0.03</v>
      </c>
      <c r="K15" s="49"/>
      <c r="L15" s="49"/>
      <c r="M15" s="49"/>
      <c r="N15" s="49"/>
      <c r="O15" s="49"/>
      <c r="P15" s="49"/>
      <c r="Q15" s="49"/>
      <c r="R15" s="49"/>
      <c r="S15" s="49"/>
      <c r="T15" s="49"/>
      <c r="U15" s="49"/>
      <c r="V15" s="49"/>
      <c r="W15" s="49"/>
      <c r="X15" s="49"/>
      <c r="Y15" s="49"/>
      <c r="Z15" s="49"/>
    </row>
    <row r="16" ht="12.7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ht="12.75" customHeight="1">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ht="12.75" customHeight="1">
      <c r="A18" s="49"/>
      <c r="B18" s="49"/>
      <c r="C18" s="65"/>
      <c r="D18" s="49"/>
      <c r="E18" s="65"/>
      <c r="F18" s="49"/>
      <c r="G18" s="49"/>
      <c r="H18" s="49"/>
      <c r="I18" s="49"/>
      <c r="J18" s="49"/>
      <c r="K18" s="49"/>
      <c r="L18" s="49"/>
      <c r="M18" s="49"/>
      <c r="N18" s="49"/>
      <c r="O18" s="49"/>
      <c r="P18" s="49"/>
      <c r="Q18" s="49"/>
      <c r="R18" s="49"/>
      <c r="S18" s="49"/>
      <c r="T18" s="49"/>
      <c r="U18" s="49"/>
      <c r="V18" s="49"/>
      <c r="W18" s="49"/>
      <c r="X18" s="49"/>
      <c r="Y18" s="49"/>
      <c r="Z18" s="49"/>
    </row>
    <row r="19" ht="12.7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ht="12.7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ht="12.75"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ht="12.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ht="12.7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ht="12.75" customHeight="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ht="12.7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ht="12.7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ht="12.7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ht="12.7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ht="12.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ht="12.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ht="12.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ht="12.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ht="12.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ht="12.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ht="12.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ht="12.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ht="12.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ht="12.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ht="12.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4">
    <mergeCell ref="D7:E7"/>
    <mergeCell ref="A12:E12"/>
    <mergeCell ref="G12:J12"/>
    <mergeCell ref="B13:C13"/>
    <mergeCell ref="D13:E13"/>
    <mergeCell ref="G13:H13"/>
    <mergeCell ref="I13:J13"/>
    <mergeCell ref="A2:E2"/>
    <mergeCell ref="A4:E4"/>
    <mergeCell ref="A6:E6"/>
    <mergeCell ref="G6:J6"/>
    <mergeCell ref="B7:C7"/>
    <mergeCell ref="G7:H7"/>
    <mergeCell ref="I7:J7"/>
  </mergeCells>
  <printOptions/>
  <pageMargins bottom="0.75" footer="0.0" header="0.0" left="0.7" right="0.7" top="0.75"/>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28.29"/>
    <col customWidth="1" min="2" max="2" width="19.43"/>
    <col customWidth="1" min="3" max="3" width="20.57"/>
    <col customWidth="1" min="4" max="5" width="19.43"/>
    <col customWidth="1" min="6" max="8" width="18.29"/>
    <col customWidth="1" min="9" max="9" width="10.14"/>
    <col customWidth="1" min="10" max="10" width="11.14"/>
    <col customWidth="1" min="11" max="26" width="8.29"/>
  </cols>
  <sheetData>
    <row r="1" ht="19.5" customHeight="1">
      <c r="A1" s="68" t="s">
        <v>83</v>
      </c>
      <c r="B1" s="68"/>
      <c r="C1" s="68"/>
      <c r="D1" s="68"/>
      <c r="E1" s="68"/>
      <c r="F1" s="49"/>
      <c r="G1" s="49"/>
      <c r="H1" s="49"/>
      <c r="I1" s="49"/>
      <c r="J1" s="49"/>
      <c r="K1" s="49"/>
      <c r="L1" s="49"/>
      <c r="M1" s="49"/>
      <c r="N1" s="49"/>
      <c r="O1" s="49"/>
      <c r="P1" s="49"/>
      <c r="Q1" s="49"/>
      <c r="R1" s="49"/>
      <c r="S1" s="49"/>
      <c r="T1" s="49"/>
      <c r="U1" s="49"/>
      <c r="V1" s="49"/>
      <c r="W1" s="49"/>
      <c r="X1" s="49"/>
      <c r="Y1" s="49"/>
      <c r="Z1" s="49"/>
    </row>
    <row r="2" ht="19.5" customHeight="1">
      <c r="A2" s="69" t="str">
        <f>'Institution ID'!C3</f>
        <v>George Mason University</v>
      </c>
      <c r="F2" s="49"/>
      <c r="G2" s="49"/>
      <c r="H2" s="49"/>
      <c r="I2" s="49"/>
      <c r="J2" s="49"/>
      <c r="K2" s="49"/>
      <c r="L2" s="49"/>
      <c r="M2" s="49"/>
      <c r="N2" s="49"/>
      <c r="O2" s="49"/>
      <c r="P2" s="49"/>
      <c r="Q2" s="49"/>
      <c r="R2" s="49"/>
      <c r="S2" s="49"/>
      <c r="T2" s="49"/>
      <c r="U2" s="49"/>
      <c r="V2" s="49"/>
      <c r="W2" s="49"/>
      <c r="X2" s="49"/>
      <c r="Y2" s="49"/>
      <c r="Z2" s="49"/>
    </row>
    <row r="3" ht="87.0" customHeight="1">
      <c r="A3" s="70" t="s">
        <v>84</v>
      </c>
      <c r="B3" s="71"/>
      <c r="C3" s="71"/>
      <c r="D3" s="71"/>
      <c r="E3" s="72"/>
      <c r="F3" s="73" t="s">
        <v>85</v>
      </c>
      <c r="G3" s="74"/>
      <c r="H3" s="74"/>
      <c r="I3" s="34"/>
      <c r="J3" s="34"/>
      <c r="K3" s="34"/>
      <c r="L3" s="34"/>
      <c r="M3" s="34"/>
      <c r="N3" s="34"/>
      <c r="O3" s="34"/>
      <c r="P3" s="34"/>
      <c r="Q3" s="34"/>
      <c r="R3" s="34"/>
      <c r="S3" s="34"/>
      <c r="T3" s="34"/>
      <c r="U3" s="34"/>
      <c r="V3" s="34"/>
      <c r="W3" s="34"/>
      <c r="X3" s="34"/>
      <c r="Y3" s="34"/>
      <c r="Z3" s="34"/>
    </row>
    <row r="4" ht="21.0" customHeight="1">
      <c r="A4" s="75" t="s">
        <v>86</v>
      </c>
      <c r="B4" s="76" t="s">
        <v>87</v>
      </c>
      <c r="C4" s="76" t="s">
        <v>88</v>
      </c>
      <c r="D4" s="76" t="s">
        <v>89</v>
      </c>
      <c r="E4" s="76" t="s">
        <v>90</v>
      </c>
      <c r="F4" s="77" t="s">
        <v>74</v>
      </c>
      <c r="G4" s="77" t="s">
        <v>75</v>
      </c>
      <c r="H4" s="77" t="s">
        <v>76</v>
      </c>
      <c r="I4" s="49"/>
      <c r="J4" s="49"/>
      <c r="K4" s="49"/>
      <c r="L4" s="49"/>
      <c r="M4" s="49"/>
      <c r="N4" s="49"/>
      <c r="O4" s="49"/>
      <c r="P4" s="49"/>
      <c r="Q4" s="49"/>
      <c r="R4" s="49"/>
      <c r="S4" s="49"/>
      <c r="T4" s="49"/>
      <c r="U4" s="49"/>
      <c r="V4" s="49"/>
      <c r="W4" s="49"/>
      <c r="X4" s="49"/>
      <c r="Y4" s="49"/>
      <c r="Z4" s="49"/>
    </row>
    <row r="5" ht="30.0" customHeight="1">
      <c r="A5" s="78"/>
      <c r="B5" s="79" t="s">
        <v>91</v>
      </c>
      <c r="C5" s="79" t="s">
        <v>91</v>
      </c>
      <c r="D5" s="79" t="s">
        <v>92</v>
      </c>
      <c r="E5" s="79" t="s">
        <v>92</v>
      </c>
      <c r="F5" s="80" t="s">
        <v>93</v>
      </c>
      <c r="G5" s="80" t="s">
        <v>93</v>
      </c>
      <c r="H5" s="80" t="s">
        <v>93</v>
      </c>
      <c r="I5" s="49"/>
      <c r="J5" s="49"/>
      <c r="K5" s="49"/>
      <c r="L5" s="49"/>
      <c r="M5" s="49"/>
      <c r="N5" s="49"/>
      <c r="O5" s="49"/>
      <c r="P5" s="49"/>
      <c r="Q5" s="49"/>
      <c r="R5" s="49"/>
      <c r="S5" s="49"/>
      <c r="T5" s="49"/>
      <c r="U5" s="49"/>
      <c r="V5" s="49"/>
      <c r="W5" s="49"/>
      <c r="X5" s="49"/>
      <c r="Y5" s="49"/>
      <c r="Z5" s="49"/>
    </row>
    <row r="6" ht="36.0" customHeight="1">
      <c r="A6" s="81" t="s">
        <v>94</v>
      </c>
      <c r="B6" s="82"/>
      <c r="C6" s="71"/>
      <c r="D6" s="71"/>
      <c r="E6" s="72"/>
      <c r="F6" s="83"/>
      <c r="G6" s="83"/>
      <c r="H6" s="84"/>
      <c r="I6" s="49"/>
      <c r="J6" s="49"/>
      <c r="K6" s="49"/>
      <c r="L6" s="49"/>
      <c r="M6" s="49"/>
      <c r="N6" s="49"/>
      <c r="O6" s="49"/>
      <c r="P6" s="49"/>
      <c r="Q6" s="49"/>
      <c r="R6" s="49"/>
      <c r="S6" s="49"/>
      <c r="T6" s="49"/>
      <c r="U6" s="49"/>
      <c r="V6" s="49"/>
      <c r="W6" s="49"/>
      <c r="X6" s="49"/>
      <c r="Y6" s="49"/>
      <c r="Z6" s="49"/>
    </row>
    <row r="7" ht="15.0" customHeight="1">
      <c r="A7" s="85" t="s">
        <v>95</v>
      </c>
      <c r="B7" s="86">
        <v>2.0304531379599264E8</v>
      </c>
      <c r="C7" s="86">
        <v>2.0688239577338636E8</v>
      </c>
      <c r="D7" s="86">
        <v>2.1894277837625358E8</v>
      </c>
      <c r="E7" s="86">
        <v>2.3166366798378506E8</v>
      </c>
      <c r="F7" s="86">
        <v>1.931100807977197E8</v>
      </c>
      <c r="G7" s="86">
        <v>2.006775426495941E8</v>
      </c>
      <c r="H7" s="86">
        <v>2.084533046989193E8</v>
      </c>
      <c r="I7" s="87"/>
      <c r="J7" s="49"/>
      <c r="K7" s="49"/>
      <c r="L7" s="49"/>
      <c r="M7" s="49"/>
      <c r="N7" s="49"/>
      <c r="O7" s="49"/>
      <c r="P7" s="49"/>
      <c r="Q7" s="49"/>
      <c r="R7" s="49"/>
      <c r="S7" s="49"/>
      <c r="T7" s="49"/>
      <c r="U7" s="49"/>
      <c r="V7" s="49"/>
      <c r="W7" s="49"/>
      <c r="X7" s="49"/>
      <c r="Y7" s="49"/>
      <c r="Z7" s="49"/>
    </row>
    <row r="8" ht="15.0" customHeight="1">
      <c r="A8" s="85" t="s">
        <v>96</v>
      </c>
      <c r="B8" s="86">
        <v>1.284240272E8</v>
      </c>
      <c r="C8" s="86">
        <v>1.4980167643859494E8</v>
      </c>
      <c r="D8" s="86">
        <v>1.6335444308643603E8</v>
      </c>
      <c r="E8" s="86">
        <v>1.759722239233216E8</v>
      </c>
      <c r="F8" s="86">
        <v>1.3357642083173375E8</v>
      </c>
      <c r="G8" s="86">
        <v>1.459636442964927E8</v>
      </c>
      <c r="H8" s="86">
        <v>1.564513238634927E8</v>
      </c>
      <c r="I8" s="87"/>
      <c r="J8" s="49"/>
      <c r="K8" s="49"/>
      <c r="L8" s="49"/>
      <c r="M8" s="49"/>
      <c r="N8" s="49"/>
      <c r="O8" s="49"/>
      <c r="P8" s="49"/>
      <c r="Q8" s="49"/>
      <c r="R8" s="49"/>
      <c r="S8" s="49"/>
      <c r="T8" s="49"/>
      <c r="U8" s="49"/>
      <c r="V8" s="49"/>
      <c r="W8" s="49"/>
      <c r="X8" s="49"/>
      <c r="Y8" s="49"/>
      <c r="Z8" s="49"/>
    </row>
    <row r="9" ht="15.0" customHeight="1">
      <c r="A9" s="85" t="s">
        <v>97</v>
      </c>
      <c r="B9" s="86">
        <v>4.3992628246641085E7</v>
      </c>
      <c r="C9" s="86">
        <v>4.216836800588912E7</v>
      </c>
      <c r="D9" s="86">
        <v>4.559047216099402E7</v>
      </c>
      <c r="E9" s="86">
        <v>4.943547102771437E7</v>
      </c>
      <c r="F9" s="86">
        <v>3.781600269920551E7</v>
      </c>
      <c r="G9" s="86">
        <v>3.759107262538109E7</v>
      </c>
      <c r="H9" s="86">
        <v>3.920938779910793E7</v>
      </c>
      <c r="I9" s="87"/>
      <c r="J9" s="49"/>
      <c r="K9" s="49"/>
      <c r="L9" s="49"/>
      <c r="M9" s="49"/>
      <c r="N9" s="49"/>
      <c r="O9" s="49"/>
      <c r="P9" s="49"/>
      <c r="Q9" s="49"/>
      <c r="R9" s="49"/>
      <c r="S9" s="49"/>
      <c r="T9" s="49"/>
      <c r="U9" s="49"/>
      <c r="V9" s="49"/>
      <c r="W9" s="49"/>
      <c r="X9" s="49"/>
      <c r="Y9" s="49"/>
      <c r="Z9" s="49"/>
    </row>
    <row r="10" ht="15.0" customHeight="1">
      <c r="A10" s="85" t="s">
        <v>98</v>
      </c>
      <c r="B10" s="86">
        <v>6.455447173602221E7</v>
      </c>
      <c r="C10" s="86">
        <v>7.303658357626691E7</v>
      </c>
      <c r="D10" s="86">
        <v>8.58367391849014E7</v>
      </c>
      <c r="E10" s="86">
        <v>1.0011149956160884E8</v>
      </c>
      <c r="F10" s="86">
        <v>6.394449787888718E7</v>
      </c>
      <c r="G10" s="86">
        <v>7.108168486652324E7</v>
      </c>
      <c r="H10" s="86">
        <v>7.689932185250616E7</v>
      </c>
      <c r="I10" s="87"/>
      <c r="J10" s="49"/>
      <c r="K10" s="49"/>
      <c r="L10" s="49"/>
      <c r="M10" s="49"/>
      <c r="N10" s="49"/>
      <c r="O10" s="49"/>
      <c r="P10" s="49"/>
      <c r="Q10" s="49"/>
      <c r="R10" s="49"/>
      <c r="S10" s="49"/>
      <c r="T10" s="49"/>
      <c r="U10" s="49"/>
      <c r="V10" s="49"/>
      <c r="W10" s="49"/>
      <c r="X10" s="49"/>
      <c r="Y10" s="49"/>
      <c r="Z10" s="49"/>
    </row>
    <row r="11" ht="15.0" customHeight="1">
      <c r="A11" s="85" t="s">
        <v>99</v>
      </c>
      <c r="B11" s="86">
        <v>2941925.344098</v>
      </c>
      <c r="C11" s="86">
        <v>5223916.58697996</v>
      </c>
      <c r="D11" s="86">
        <v>5379127.873556702</v>
      </c>
      <c r="E11" s="86">
        <v>5536416.426621971</v>
      </c>
      <c r="F11" s="86">
        <v>6448993.157387819</v>
      </c>
      <c r="G11" s="86">
        <v>6829617.368700283</v>
      </c>
      <c r="H11" s="86">
        <v>7125869.462989477</v>
      </c>
      <c r="I11" s="87"/>
      <c r="J11" s="49"/>
      <c r="K11" s="49"/>
      <c r="L11" s="49"/>
      <c r="M11" s="49"/>
      <c r="N11" s="49"/>
      <c r="O11" s="49"/>
      <c r="P11" s="49"/>
      <c r="Q11" s="49"/>
      <c r="R11" s="49"/>
      <c r="S11" s="49"/>
      <c r="T11" s="49"/>
      <c r="U11" s="49"/>
      <c r="V11" s="49"/>
      <c r="W11" s="49"/>
      <c r="X11" s="49"/>
      <c r="Y11" s="49"/>
      <c r="Z11" s="49"/>
    </row>
    <row r="12" ht="15.0" customHeight="1">
      <c r="A12" s="85" t="s">
        <v>100</v>
      </c>
      <c r="B12" s="86">
        <v>7060812.081572543</v>
      </c>
      <c r="C12" s="86">
        <v>6541191.307818609</v>
      </c>
      <c r="D12" s="86">
        <v>6730912.81076775</v>
      </c>
      <c r="E12" s="86">
        <v>6915171.6884213155</v>
      </c>
      <c r="F12" s="86">
        <v>1.8339900636356864E7</v>
      </c>
      <c r="G12" s="86">
        <v>1.951677798042264E7</v>
      </c>
      <c r="H12" s="86">
        <v>2.0426480187623505E7</v>
      </c>
      <c r="I12" s="87"/>
      <c r="J12" s="49"/>
      <c r="K12" s="49"/>
      <c r="L12" s="49"/>
      <c r="M12" s="49"/>
      <c r="N12" s="49"/>
      <c r="O12" s="49"/>
      <c r="P12" s="49"/>
      <c r="Q12" s="49"/>
      <c r="R12" s="49"/>
      <c r="S12" s="49"/>
      <c r="T12" s="49"/>
      <c r="U12" s="49"/>
      <c r="V12" s="49"/>
      <c r="W12" s="49"/>
      <c r="X12" s="49"/>
      <c r="Y12" s="49"/>
      <c r="Z12" s="49"/>
    </row>
    <row r="13" ht="15.0" customHeight="1">
      <c r="A13" s="85" t="s">
        <v>101</v>
      </c>
      <c r="B13" s="86">
        <v>0.0</v>
      </c>
      <c r="C13" s="86">
        <v>0.0</v>
      </c>
      <c r="D13" s="86">
        <v>0.0</v>
      </c>
      <c r="E13" s="86">
        <v>0.0</v>
      </c>
      <c r="F13" s="86">
        <v>0.0</v>
      </c>
      <c r="G13" s="86">
        <v>0.0</v>
      </c>
      <c r="H13" s="86">
        <v>0.0</v>
      </c>
      <c r="I13" s="87"/>
      <c r="J13" s="49"/>
      <c r="K13" s="49"/>
      <c r="L13" s="49"/>
      <c r="M13" s="49"/>
      <c r="N13" s="49"/>
      <c r="O13" s="49"/>
      <c r="P13" s="49"/>
      <c r="Q13" s="49"/>
      <c r="R13" s="49"/>
      <c r="S13" s="49"/>
      <c r="T13" s="49"/>
      <c r="U13" s="49"/>
      <c r="V13" s="49"/>
      <c r="W13" s="49"/>
      <c r="X13" s="49"/>
      <c r="Y13" s="49"/>
      <c r="Z13" s="49"/>
    </row>
    <row r="14" ht="15.0" customHeight="1">
      <c r="A14" s="85" t="s">
        <v>102</v>
      </c>
      <c r="B14" s="86">
        <v>0.0</v>
      </c>
      <c r="C14" s="86">
        <v>0.0</v>
      </c>
      <c r="D14" s="86">
        <v>0.0</v>
      </c>
      <c r="E14" s="86">
        <v>0.0</v>
      </c>
      <c r="F14" s="86">
        <v>0.0</v>
      </c>
      <c r="G14" s="86">
        <v>0.0</v>
      </c>
      <c r="H14" s="86">
        <v>0.0</v>
      </c>
      <c r="I14" s="87"/>
      <c r="J14" s="49"/>
      <c r="K14" s="49"/>
      <c r="L14" s="49"/>
      <c r="M14" s="49"/>
      <c r="N14" s="49"/>
      <c r="O14" s="49"/>
      <c r="P14" s="49"/>
      <c r="Q14" s="49"/>
      <c r="R14" s="49"/>
      <c r="S14" s="49"/>
      <c r="T14" s="49"/>
      <c r="U14" s="49"/>
      <c r="V14" s="49"/>
      <c r="W14" s="49"/>
      <c r="X14" s="49"/>
      <c r="Y14" s="49"/>
      <c r="Z14" s="49"/>
    </row>
    <row r="15" ht="15.0" customHeight="1">
      <c r="A15" s="85" t="s">
        <v>103</v>
      </c>
      <c r="B15" s="86">
        <v>0.0</v>
      </c>
      <c r="C15" s="86">
        <v>0.0</v>
      </c>
      <c r="D15" s="86">
        <v>0.0</v>
      </c>
      <c r="E15" s="86">
        <v>0.0</v>
      </c>
      <c r="F15" s="86">
        <v>0.0</v>
      </c>
      <c r="G15" s="86">
        <v>0.0</v>
      </c>
      <c r="H15" s="86">
        <v>0.0</v>
      </c>
      <c r="I15" s="87"/>
      <c r="J15" s="49"/>
      <c r="K15" s="49"/>
      <c r="L15" s="49"/>
      <c r="M15" s="49"/>
      <c r="N15" s="49"/>
      <c r="O15" s="49"/>
      <c r="P15" s="49"/>
      <c r="Q15" s="49"/>
      <c r="R15" s="49"/>
      <c r="S15" s="49"/>
      <c r="T15" s="49"/>
      <c r="U15" s="49"/>
      <c r="V15" s="49"/>
      <c r="W15" s="49"/>
      <c r="X15" s="49"/>
      <c r="Y15" s="49"/>
      <c r="Z15" s="49"/>
    </row>
    <row r="16" ht="15.0" customHeight="1">
      <c r="A16" s="85" t="s">
        <v>104</v>
      </c>
      <c r="B16" s="86">
        <v>0.0</v>
      </c>
      <c r="C16" s="86">
        <v>0.0</v>
      </c>
      <c r="D16" s="86">
        <v>0.0</v>
      </c>
      <c r="E16" s="86">
        <v>0.0</v>
      </c>
      <c r="F16" s="86">
        <v>0.0</v>
      </c>
      <c r="G16" s="86">
        <v>0.0</v>
      </c>
      <c r="H16" s="86">
        <v>0.0</v>
      </c>
      <c r="I16" s="87"/>
      <c r="J16" s="49"/>
      <c r="K16" s="49"/>
      <c r="L16" s="49"/>
      <c r="M16" s="49"/>
      <c r="N16" s="49"/>
      <c r="O16" s="49"/>
      <c r="P16" s="49"/>
      <c r="Q16" s="49"/>
      <c r="R16" s="49"/>
      <c r="S16" s="49"/>
      <c r="T16" s="49"/>
      <c r="U16" s="49"/>
      <c r="V16" s="49"/>
      <c r="W16" s="49"/>
      <c r="X16" s="49"/>
      <c r="Y16" s="49"/>
      <c r="Z16" s="49"/>
    </row>
    <row r="17" ht="15.0" customHeight="1">
      <c r="A17" s="85" t="s">
        <v>105</v>
      </c>
      <c r="B17" s="86">
        <v>0.0</v>
      </c>
      <c r="C17" s="86">
        <v>0.0</v>
      </c>
      <c r="D17" s="86">
        <v>0.0</v>
      </c>
      <c r="E17" s="86">
        <v>0.0</v>
      </c>
      <c r="F17" s="86">
        <v>0.0</v>
      </c>
      <c r="G17" s="86">
        <v>0.0</v>
      </c>
      <c r="H17" s="86">
        <v>0.0</v>
      </c>
      <c r="I17" s="87"/>
      <c r="J17" s="49"/>
      <c r="K17" s="49"/>
      <c r="L17" s="49"/>
      <c r="M17" s="49"/>
      <c r="N17" s="49"/>
      <c r="O17" s="49"/>
      <c r="P17" s="49"/>
      <c r="Q17" s="49"/>
      <c r="R17" s="49"/>
      <c r="S17" s="49"/>
      <c r="T17" s="49"/>
      <c r="U17" s="49"/>
      <c r="V17" s="49"/>
      <c r="W17" s="49"/>
      <c r="X17" s="49"/>
      <c r="Y17" s="49"/>
      <c r="Z17" s="49"/>
    </row>
    <row r="18" ht="15.0" customHeight="1">
      <c r="A18" s="85" t="s">
        <v>106</v>
      </c>
      <c r="B18" s="86">
        <v>0.0</v>
      </c>
      <c r="C18" s="86">
        <v>0.0</v>
      </c>
      <c r="D18" s="86">
        <v>0.0</v>
      </c>
      <c r="E18" s="86">
        <v>0.0</v>
      </c>
      <c r="F18" s="86">
        <v>0.0</v>
      </c>
      <c r="G18" s="86">
        <v>0.0</v>
      </c>
      <c r="H18" s="86">
        <v>0.0</v>
      </c>
      <c r="I18" s="87"/>
      <c r="J18" s="49"/>
      <c r="K18" s="49"/>
      <c r="L18" s="49"/>
      <c r="M18" s="49"/>
      <c r="N18" s="49"/>
      <c r="O18" s="49"/>
      <c r="P18" s="49"/>
      <c r="Q18" s="49"/>
      <c r="R18" s="49"/>
      <c r="S18" s="49"/>
      <c r="T18" s="49"/>
      <c r="U18" s="49"/>
      <c r="V18" s="49"/>
      <c r="W18" s="49"/>
      <c r="X18" s="49"/>
      <c r="Y18" s="49"/>
      <c r="Z18" s="49"/>
    </row>
    <row r="19" ht="15.0" customHeight="1">
      <c r="A19" s="85" t="s">
        <v>107</v>
      </c>
      <c r="B19" s="86">
        <v>0.0</v>
      </c>
      <c r="C19" s="86">
        <v>0.0</v>
      </c>
      <c r="D19" s="86">
        <v>0.0</v>
      </c>
      <c r="E19" s="86">
        <v>0.0</v>
      </c>
      <c r="F19" s="86">
        <v>0.0</v>
      </c>
      <c r="G19" s="86">
        <v>0.0</v>
      </c>
      <c r="H19" s="86">
        <v>0.0</v>
      </c>
      <c r="I19" s="87"/>
      <c r="J19" s="49"/>
      <c r="K19" s="49"/>
      <c r="L19" s="49"/>
      <c r="M19" s="49"/>
      <c r="N19" s="49"/>
      <c r="O19" s="49"/>
      <c r="P19" s="49"/>
      <c r="Q19" s="49"/>
      <c r="R19" s="49"/>
      <c r="S19" s="49"/>
      <c r="T19" s="49"/>
      <c r="U19" s="49"/>
      <c r="V19" s="49"/>
      <c r="W19" s="49"/>
      <c r="X19" s="49"/>
      <c r="Y19" s="49"/>
      <c r="Z19" s="49"/>
    </row>
    <row r="20" ht="15.0" customHeight="1">
      <c r="A20" s="85" t="s">
        <v>108</v>
      </c>
      <c r="B20" s="86">
        <v>0.0</v>
      </c>
      <c r="C20" s="86">
        <v>0.0</v>
      </c>
      <c r="D20" s="86">
        <v>0.0</v>
      </c>
      <c r="E20" s="86">
        <v>0.0</v>
      </c>
      <c r="F20" s="86">
        <v>0.0</v>
      </c>
      <c r="G20" s="86">
        <v>0.0</v>
      </c>
      <c r="H20" s="86">
        <v>0.0</v>
      </c>
      <c r="I20" s="87"/>
      <c r="J20" s="49"/>
      <c r="K20" s="49"/>
      <c r="L20" s="49"/>
      <c r="M20" s="49"/>
      <c r="N20" s="49"/>
      <c r="O20" s="49"/>
      <c r="P20" s="49"/>
      <c r="Q20" s="49"/>
      <c r="R20" s="49"/>
      <c r="S20" s="49"/>
      <c r="T20" s="49"/>
      <c r="U20" s="49"/>
      <c r="V20" s="49"/>
      <c r="W20" s="49"/>
      <c r="X20" s="49"/>
      <c r="Y20" s="49"/>
      <c r="Z20" s="49"/>
    </row>
    <row r="21" ht="15.0" customHeight="1">
      <c r="A21" s="88" t="s">
        <v>109</v>
      </c>
      <c r="B21" s="86">
        <v>4.9226759E7</v>
      </c>
      <c r="C21" s="86">
        <v>5.63104696609E7</v>
      </c>
      <c r="D21" s="86">
        <v>5.6698623750727E7</v>
      </c>
      <c r="E21" s="86">
        <v>5.709842246324881E7</v>
      </c>
      <c r="F21" s="86">
        <v>5.14593707909E7</v>
      </c>
      <c r="G21" s="86">
        <v>5.2447261355813496E7</v>
      </c>
      <c r="H21" s="86">
        <v>5.4023952766596705E7</v>
      </c>
      <c r="I21" s="87"/>
      <c r="J21" s="49"/>
      <c r="K21" s="49"/>
      <c r="L21" s="49"/>
      <c r="M21" s="49"/>
      <c r="N21" s="49"/>
      <c r="O21" s="49"/>
      <c r="P21" s="49"/>
      <c r="Q21" s="49"/>
      <c r="R21" s="49"/>
      <c r="S21" s="49"/>
      <c r="T21" s="49"/>
      <c r="U21" s="49"/>
      <c r="V21" s="49"/>
      <c r="W21" s="49"/>
      <c r="X21" s="49"/>
      <c r="Y21" s="49"/>
      <c r="Z21" s="49"/>
    </row>
    <row r="22" ht="15.0" customHeight="1">
      <c r="A22" s="88" t="s">
        <v>110</v>
      </c>
      <c r="B22" s="89">
        <f t="shared" ref="B22:E22" si="1">SUM(B7:B20)+B21</f>
        <v>499245937.4</v>
      </c>
      <c r="C22" s="89">
        <f t="shared" si="1"/>
        <v>539964601.3</v>
      </c>
      <c r="D22" s="89">
        <f t="shared" si="1"/>
        <v>582533097.2</v>
      </c>
      <c r="E22" s="89">
        <f t="shared" si="1"/>
        <v>626732873.1</v>
      </c>
      <c r="F22" s="89">
        <f t="shared" ref="F22:H22" si="2">SUM(F7:F21)</f>
        <v>504695266.8</v>
      </c>
      <c r="G22" s="89">
        <f t="shared" si="2"/>
        <v>534107601.1</v>
      </c>
      <c r="H22" s="89">
        <f t="shared" si="2"/>
        <v>562589640.6</v>
      </c>
      <c r="I22" s="87"/>
      <c r="J22" s="49"/>
      <c r="K22" s="49"/>
      <c r="L22" s="49"/>
      <c r="M22" s="49"/>
      <c r="N22" s="49"/>
      <c r="O22" s="49"/>
      <c r="P22" s="49"/>
      <c r="Q22" s="49"/>
      <c r="R22" s="49"/>
      <c r="S22" s="49"/>
      <c r="T22" s="49"/>
      <c r="U22" s="49"/>
      <c r="V22" s="49"/>
      <c r="W22" s="49"/>
      <c r="X22" s="49"/>
      <c r="Y22" s="49"/>
      <c r="Z22" s="49"/>
    </row>
    <row r="23" ht="15.0" customHeight="1">
      <c r="A23" s="90"/>
      <c r="B23" s="87"/>
      <c r="C23" s="91"/>
      <c r="D23" s="91"/>
      <c r="E23" s="91"/>
      <c r="F23" s="92"/>
      <c r="G23" s="92"/>
      <c r="H23" s="92"/>
      <c r="I23" s="87"/>
      <c r="J23" s="49"/>
      <c r="K23" s="49"/>
      <c r="L23" s="49"/>
      <c r="M23" s="49"/>
      <c r="N23" s="49"/>
      <c r="O23" s="49"/>
      <c r="P23" s="49"/>
      <c r="Q23" s="49"/>
      <c r="R23" s="49"/>
      <c r="S23" s="49"/>
      <c r="T23" s="49"/>
      <c r="U23" s="49"/>
      <c r="V23" s="49"/>
      <c r="W23" s="49"/>
      <c r="X23" s="49"/>
      <c r="Y23" s="49"/>
      <c r="Z23" s="49"/>
    </row>
    <row r="24" ht="15.0" customHeight="1">
      <c r="A24" s="49"/>
      <c r="B24" s="87"/>
      <c r="C24" s="87"/>
      <c r="D24" s="87"/>
      <c r="E24" s="87"/>
      <c r="F24" s="49"/>
      <c r="G24" s="93"/>
      <c r="H24" s="93"/>
      <c r="I24" s="87"/>
      <c r="J24" s="87"/>
      <c r="K24" s="49"/>
      <c r="L24" s="49"/>
      <c r="M24" s="49"/>
      <c r="N24" s="49"/>
      <c r="O24" s="49"/>
      <c r="P24" s="49"/>
      <c r="Q24" s="49"/>
      <c r="R24" s="49"/>
      <c r="S24" s="49"/>
      <c r="T24" s="49"/>
      <c r="U24" s="49"/>
      <c r="V24" s="49"/>
      <c r="W24" s="49"/>
      <c r="X24" s="49"/>
      <c r="Y24" s="49"/>
      <c r="Z24" s="49"/>
    </row>
    <row r="25" ht="15.0" customHeight="1">
      <c r="A25" s="94"/>
      <c r="B25" s="95" t="s">
        <v>87</v>
      </c>
      <c r="C25" s="95" t="s">
        <v>88</v>
      </c>
      <c r="D25" s="95" t="s">
        <v>89</v>
      </c>
      <c r="E25" s="95" t="s">
        <v>90</v>
      </c>
      <c r="F25" s="77" t="s">
        <v>74</v>
      </c>
      <c r="G25" s="77" t="s">
        <v>75</v>
      </c>
      <c r="H25" s="77" t="str">
        <f>+H4</f>
        <v>2023-24</v>
      </c>
      <c r="I25" s="49"/>
      <c r="J25" s="49"/>
      <c r="K25" s="49"/>
      <c r="L25" s="49"/>
      <c r="M25" s="49"/>
      <c r="N25" s="49"/>
      <c r="O25" s="49"/>
      <c r="P25" s="49"/>
      <c r="Q25" s="49"/>
      <c r="R25" s="49"/>
      <c r="S25" s="49"/>
      <c r="T25" s="49"/>
      <c r="U25" s="49"/>
      <c r="V25" s="49"/>
      <c r="W25" s="49"/>
      <c r="X25" s="49"/>
      <c r="Y25" s="49"/>
      <c r="Z25" s="49"/>
    </row>
    <row r="26" ht="29.25" customHeight="1">
      <c r="A26" s="96" t="s">
        <v>111</v>
      </c>
      <c r="B26" s="97" t="s">
        <v>112</v>
      </c>
      <c r="C26" s="97" t="s">
        <v>112</v>
      </c>
      <c r="D26" s="97" t="s">
        <v>112</v>
      </c>
      <c r="E26" s="97" t="s">
        <v>112</v>
      </c>
      <c r="F26" s="80" t="s">
        <v>112</v>
      </c>
      <c r="G26" s="80" t="s">
        <v>112</v>
      </c>
      <c r="H26" s="80" t="s">
        <v>112</v>
      </c>
      <c r="I26" s="49"/>
      <c r="J26" s="49"/>
      <c r="K26" s="49"/>
      <c r="L26" s="49"/>
      <c r="M26" s="49"/>
      <c r="N26" s="49"/>
      <c r="O26" s="49"/>
      <c r="P26" s="49"/>
      <c r="Q26" s="49"/>
      <c r="R26" s="49"/>
      <c r="S26" s="49"/>
      <c r="T26" s="49"/>
      <c r="U26" s="49"/>
      <c r="V26" s="49"/>
      <c r="W26" s="49"/>
      <c r="X26" s="49"/>
      <c r="Y26" s="49"/>
      <c r="Z26" s="49"/>
    </row>
    <row r="27" ht="15.0" customHeight="1">
      <c r="A27" s="88" t="s">
        <v>113</v>
      </c>
      <c r="B27" s="86">
        <v>7.6447026E7</v>
      </c>
      <c r="C27" s="86">
        <v>7.8256424E7</v>
      </c>
      <c r="D27" s="86">
        <v>8.1975029E7</v>
      </c>
      <c r="E27" s="86">
        <v>8.5908425E7</v>
      </c>
      <c r="F27" s="86">
        <v>8.1532185E7</v>
      </c>
      <c r="G27" s="86">
        <v>8.294E7</v>
      </c>
      <c r="H27" s="86">
        <v>8.54282E7</v>
      </c>
      <c r="I27" s="49"/>
      <c r="J27" s="49"/>
      <c r="K27" s="49"/>
      <c r="L27" s="49"/>
      <c r="M27" s="49"/>
      <c r="N27" s="49"/>
      <c r="O27" s="49"/>
      <c r="P27" s="49"/>
      <c r="Q27" s="49"/>
      <c r="R27" s="49"/>
      <c r="S27" s="49"/>
      <c r="T27" s="49"/>
      <c r="U27" s="49"/>
      <c r="V27" s="49"/>
      <c r="W27" s="49"/>
      <c r="X27" s="49"/>
      <c r="Y27" s="49"/>
      <c r="Z27" s="49"/>
    </row>
    <row r="28" ht="15.0" customHeight="1">
      <c r="A28" s="88" t="s">
        <v>114</v>
      </c>
      <c r="B28" s="86">
        <v>3.7351538E7</v>
      </c>
      <c r="C28" s="86">
        <v>3.954921E7</v>
      </c>
      <c r="D28" s="86">
        <v>4.2629116E7</v>
      </c>
      <c r="E28" s="86">
        <v>4.5925574E7</v>
      </c>
      <c r="F28" s="86">
        <v>3.2498843E7</v>
      </c>
      <c r="G28" s="86">
        <v>3.306E7</v>
      </c>
      <c r="H28" s="86">
        <v>3.40518E7</v>
      </c>
      <c r="I28" s="49"/>
      <c r="J28" s="49"/>
      <c r="K28" s="49"/>
      <c r="L28" s="49"/>
      <c r="M28" s="49"/>
      <c r="N28" s="49"/>
      <c r="O28" s="49"/>
      <c r="P28" s="49"/>
      <c r="Q28" s="49"/>
      <c r="R28" s="49"/>
      <c r="S28" s="49"/>
      <c r="T28" s="49"/>
      <c r="U28" s="49"/>
      <c r="V28" s="49"/>
      <c r="W28" s="49"/>
      <c r="X28" s="49"/>
      <c r="Y28" s="49"/>
      <c r="Z28" s="49"/>
    </row>
    <row r="29" ht="15.0" customHeight="1">
      <c r="A29" s="88" t="s">
        <v>115</v>
      </c>
      <c r="B29" s="89">
        <f t="shared" ref="B29:H29" si="3">B28+B27</f>
        <v>113798564</v>
      </c>
      <c r="C29" s="89">
        <f t="shared" si="3"/>
        <v>117805634</v>
      </c>
      <c r="D29" s="89">
        <f t="shared" si="3"/>
        <v>124604145</v>
      </c>
      <c r="E29" s="89">
        <f t="shared" si="3"/>
        <v>131833999</v>
      </c>
      <c r="F29" s="98">
        <f t="shared" si="3"/>
        <v>114031028</v>
      </c>
      <c r="G29" s="98">
        <f t="shared" si="3"/>
        <v>116000000</v>
      </c>
      <c r="H29" s="98">
        <f t="shared" si="3"/>
        <v>119480000</v>
      </c>
      <c r="I29" s="49"/>
      <c r="J29" s="49"/>
      <c r="K29" s="49"/>
      <c r="L29" s="49"/>
      <c r="M29" s="49"/>
      <c r="N29" s="49"/>
      <c r="O29" s="49"/>
      <c r="P29" s="49"/>
      <c r="Q29" s="49"/>
      <c r="R29" s="49"/>
      <c r="S29" s="49"/>
      <c r="T29" s="49"/>
      <c r="U29" s="49"/>
      <c r="V29" s="49"/>
      <c r="W29" s="49"/>
      <c r="X29" s="49"/>
      <c r="Y29" s="49"/>
      <c r="Z29" s="49"/>
    </row>
    <row r="30" ht="15.0" customHeight="1">
      <c r="A30" s="99" t="s">
        <v>116</v>
      </c>
      <c r="B30" s="86">
        <v>1.8213985728071693E8</v>
      </c>
      <c r="C30" s="86">
        <v>2.44601804E8</v>
      </c>
      <c r="D30" s="86">
        <v>2.6275454507335812E8</v>
      </c>
      <c r="E30" s="86">
        <v>2.7938975846506214E8</v>
      </c>
      <c r="F30" s="86">
        <v>2.37919782E8</v>
      </c>
      <c r="G30" s="86">
        <v>2.5108732E8</v>
      </c>
      <c r="H30" s="86">
        <v>2.64567622E8</v>
      </c>
      <c r="I30" s="49"/>
      <c r="J30" s="49"/>
      <c r="K30" s="49"/>
      <c r="L30" s="49"/>
      <c r="M30" s="49"/>
      <c r="N30" s="49"/>
      <c r="O30" s="49"/>
      <c r="P30" s="49"/>
      <c r="Q30" s="49"/>
      <c r="R30" s="49"/>
      <c r="S30" s="49"/>
      <c r="T30" s="49"/>
      <c r="U30" s="49"/>
      <c r="V30" s="49"/>
      <c r="W30" s="49"/>
      <c r="X30" s="49"/>
      <c r="Y30" s="49"/>
      <c r="Z30" s="49"/>
    </row>
    <row r="31" ht="15.0" customHeight="1">
      <c r="A31" s="100"/>
      <c r="B31" s="87"/>
      <c r="C31" s="87"/>
      <c r="D31" s="87"/>
      <c r="E31" s="87"/>
      <c r="F31" s="49"/>
      <c r="G31" s="49"/>
      <c r="H31" s="49"/>
      <c r="I31" s="49"/>
      <c r="J31" s="49"/>
      <c r="K31" s="49"/>
      <c r="L31" s="49"/>
      <c r="M31" s="49"/>
      <c r="N31" s="49"/>
      <c r="O31" s="49"/>
      <c r="P31" s="49"/>
      <c r="Q31" s="49"/>
      <c r="R31" s="49"/>
      <c r="S31" s="49"/>
      <c r="T31" s="49"/>
      <c r="U31" s="49"/>
      <c r="V31" s="49"/>
      <c r="W31" s="49"/>
      <c r="X31" s="49"/>
      <c r="Y31" s="49"/>
      <c r="Z31" s="49"/>
    </row>
    <row r="32" ht="12.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ht="12.75" customHeight="1">
      <c r="A33" s="100"/>
      <c r="B33" s="101"/>
      <c r="C33" s="101"/>
      <c r="D33" s="101"/>
      <c r="E33" s="101"/>
      <c r="F33" s="49"/>
      <c r="G33" s="49"/>
      <c r="H33" s="49"/>
      <c r="I33" s="49"/>
      <c r="J33" s="49"/>
      <c r="K33" s="49"/>
      <c r="L33" s="49"/>
      <c r="M33" s="49"/>
      <c r="N33" s="49"/>
      <c r="O33" s="49"/>
      <c r="P33" s="49"/>
      <c r="Q33" s="49"/>
      <c r="R33" s="49"/>
      <c r="S33" s="49"/>
      <c r="T33" s="49"/>
      <c r="U33" s="49"/>
      <c r="V33" s="49"/>
      <c r="W33" s="49"/>
      <c r="X33" s="49"/>
      <c r="Y33" s="49"/>
      <c r="Z33" s="49"/>
    </row>
    <row r="34" ht="12.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ht="12.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ht="12.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ht="12.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ht="12.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ht="12.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0.14"/>
    <col customWidth="1" min="2" max="2" width="74.29"/>
    <col customWidth="1" min="3" max="3" width="11.29"/>
    <col customWidth="1" min="4" max="4" width="17.57"/>
    <col customWidth="1" min="5" max="5" width="15.43"/>
    <col customWidth="1" min="6" max="7" width="17.57"/>
    <col customWidth="1" min="8" max="8" width="17.43"/>
    <col customWidth="1" min="9" max="17" width="22.29"/>
    <col customWidth="1" min="18" max="18" width="52.29"/>
    <col customWidth="1" min="19" max="19" width="6.14"/>
    <col customWidth="1" min="20" max="20" width="66.86"/>
    <col customWidth="1" min="21" max="26" width="8.71"/>
  </cols>
  <sheetData>
    <row r="1" ht="19.5" customHeight="1">
      <c r="A1" s="102" t="s">
        <v>117</v>
      </c>
      <c r="B1" s="102"/>
      <c r="C1" s="102"/>
      <c r="D1" s="102"/>
      <c r="E1" s="102"/>
      <c r="F1" s="102"/>
      <c r="G1" s="102"/>
      <c r="H1" s="102"/>
      <c r="I1" s="102"/>
      <c r="J1" s="102"/>
      <c r="K1" s="102"/>
      <c r="L1" s="102"/>
      <c r="M1" s="102"/>
      <c r="N1" s="102"/>
      <c r="O1" s="102"/>
      <c r="P1" s="102"/>
      <c r="Q1" s="102"/>
      <c r="R1" s="103"/>
      <c r="S1" s="103"/>
      <c r="T1" s="103"/>
      <c r="U1" s="103"/>
      <c r="V1" s="103"/>
      <c r="W1" s="103"/>
      <c r="X1" s="103"/>
      <c r="Y1" s="103"/>
      <c r="Z1" s="103"/>
    </row>
    <row r="2" ht="19.5" customHeight="1">
      <c r="A2" s="104" t="s">
        <v>61</v>
      </c>
      <c r="B2" s="53"/>
      <c r="C2" s="53"/>
      <c r="D2" s="53"/>
      <c r="E2" s="53"/>
      <c r="F2" s="53"/>
      <c r="G2" s="53"/>
      <c r="H2" s="53"/>
      <c r="I2" s="53"/>
      <c r="J2" s="105"/>
      <c r="K2" s="105"/>
      <c r="L2" s="105"/>
      <c r="M2" s="105"/>
      <c r="N2" s="105"/>
      <c r="O2" s="105"/>
      <c r="P2" s="105"/>
      <c r="Q2" s="105"/>
      <c r="R2" s="103"/>
      <c r="S2" s="103"/>
      <c r="T2" s="103"/>
      <c r="U2" s="103"/>
      <c r="V2" s="103"/>
      <c r="W2" s="103"/>
      <c r="X2" s="103"/>
      <c r="Y2" s="103"/>
      <c r="Z2" s="103"/>
    </row>
    <row r="3" ht="19.5" customHeight="1">
      <c r="A3" s="106" t="s">
        <v>118</v>
      </c>
      <c r="B3" s="107"/>
      <c r="C3" s="107"/>
      <c r="D3" s="107"/>
      <c r="E3" s="107"/>
      <c r="F3" s="107"/>
      <c r="G3" s="108"/>
      <c r="H3" s="108"/>
      <c r="I3" s="108"/>
      <c r="J3" s="108"/>
      <c r="K3" s="108"/>
      <c r="L3" s="108"/>
      <c r="M3" s="108"/>
      <c r="N3" s="108"/>
      <c r="O3" s="108"/>
      <c r="P3" s="108"/>
      <c r="Q3" s="108"/>
      <c r="R3" s="108"/>
      <c r="S3" s="108"/>
      <c r="T3" s="108"/>
      <c r="U3" s="108"/>
      <c r="V3" s="108"/>
      <c r="W3" s="108"/>
      <c r="X3" s="108"/>
      <c r="Y3" s="108"/>
      <c r="Z3" s="108"/>
    </row>
    <row r="4" ht="30.0" customHeight="1">
      <c r="A4" s="109" t="s">
        <v>119</v>
      </c>
      <c r="B4" s="110"/>
      <c r="C4" s="110"/>
      <c r="D4" s="110"/>
      <c r="E4" s="110"/>
      <c r="F4" s="110"/>
      <c r="G4" s="110"/>
      <c r="H4" s="110"/>
      <c r="I4" s="110"/>
      <c r="J4" s="110"/>
      <c r="K4" s="110"/>
      <c r="L4" s="110"/>
      <c r="M4" s="110"/>
      <c r="N4" s="110"/>
      <c r="O4" s="110"/>
      <c r="P4" s="110"/>
      <c r="Q4" s="110"/>
      <c r="R4" s="110"/>
      <c r="S4" s="111"/>
      <c r="T4" s="111"/>
      <c r="U4" s="111"/>
      <c r="V4" s="111"/>
      <c r="W4" s="111"/>
      <c r="X4" s="111"/>
      <c r="Y4" s="111"/>
      <c r="Z4" s="111"/>
    </row>
    <row r="5" ht="79.5" customHeight="1">
      <c r="A5" s="112"/>
      <c r="B5" s="43"/>
      <c r="C5" s="43"/>
      <c r="D5" s="43"/>
      <c r="E5" s="43"/>
      <c r="F5" s="43"/>
      <c r="G5" s="43"/>
      <c r="H5" s="43"/>
      <c r="I5" s="43"/>
      <c r="J5" s="43"/>
      <c r="K5" s="43"/>
      <c r="L5" s="43"/>
      <c r="M5" s="43"/>
      <c r="N5" s="43"/>
      <c r="O5" s="43"/>
      <c r="P5" s="43"/>
      <c r="Q5" s="43"/>
      <c r="R5" s="43"/>
      <c r="S5" s="111"/>
      <c r="T5" s="111"/>
      <c r="U5" s="111"/>
      <c r="V5" s="111"/>
      <c r="W5" s="111"/>
      <c r="X5" s="111"/>
      <c r="Y5" s="111"/>
      <c r="Z5" s="111"/>
    </row>
    <row r="6" ht="51.75" customHeight="1">
      <c r="A6" s="113" t="s">
        <v>120</v>
      </c>
      <c r="B6" s="114" t="s">
        <v>121</v>
      </c>
      <c r="C6" s="39"/>
      <c r="D6" s="39"/>
      <c r="E6" s="39"/>
      <c r="F6" s="39"/>
      <c r="G6" s="39"/>
      <c r="H6" s="39"/>
      <c r="I6" s="39"/>
      <c r="J6" s="39"/>
      <c r="K6" s="39"/>
      <c r="L6" s="39"/>
      <c r="M6" s="39"/>
      <c r="N6" s="39"/>
      <c r="O6" s="39"/>
      <c r="P6" s="39"/>
      <c r="Q6" s="39"/>
      <c r="R6" s="39"/>
      <c r="S6" s="111"/>
      <c r="T6" s="54"/>
      <c r="U6" s="54"/>
      <c r="V6" s="54"/>
      <c r="W6" s="54"/>
      <c r="X6" s="54"/>
      <c r="Y6" s="54"/>
      <c r="Z6" s="54"/>
    </row>
    <row r="7" ht="54.75" customHeight="1">
      <c r="A7" s="115"/>
      <c r="B7" s="54"/>
      <c r="C7" s="116"/>
      <c r="D7" s="117" t="s">
        <v>122</v>
      </c>
      <c r="E7" s="118"/>
      <c r="F7" s="118"/>
      <c r="G7" s="118"/>
      <c r="H7" s="118"/>
      <c r="I7" s="118"/>
      <c r="J7" s="118"/>
      <c r="K7" s="118"/>
      <c r="L7" s="118"/>
      <c r="M7" s="118"/>
      <c r="N7" s="118"/>
      <c r="O7" s="118"/>
      <c r="P7" s="118"/>
      <c r="Q7" s="119"/>
      <c r="R7" s="120" t="s">
        <v>123</v>
      </c>
      <c r="S7" s="54"/>
      <c r="T7" s="120"/>
      <c r="U7" s="54"/>
      <c r="V7" s="54"/>
      <c r="W7" s="54"/>
      <c r="X7" s="54"/>
      <c r="Y7" s="54"/>
      <c r="Z7" s="54"/>
    </row>
    <row r="8" ht="19.5" customHeight="1">
      <c r="A8" s="115"/>
      <c r="B8" s="121" t="s">
        <v>124</v>
      </c>
      <c r="C8" s="113" t="s">
        <v>125</v>
      </c>
      <c r="D8" s="122"/>
      <c r="E8" s="71"/>
      <c r="F8" s="71"/>
      <c r="G8" s="71"/>
      <c r="H8" s="71"/>
      <c r="I8" s="71"/>
      <c r="J8" s="71"/>
      <c r="K8" s="71"/>
      <c r="L8" s="71"/>
      <c r="M8" s="71"/>
      <c r="N8" s="71"/>
      <c r="O8" s="71"/>
      <c r="P8" s="71"/>
      <c r="Q8" s="72"/>
      <c r="R8" s="123" t="s">
        <v>126</v>
      </c>
      <c r="S8" s="54"/>
      <c r="T8" s="123" t="s">
        <v>127</v>
      </c>
      <c r="U8" s="54"/>
      <c r="V8" s="54"/>
      <c r="W8" s="54"/>
      <c r="X8" s="54"/>
      <c r="Y8" s="54"/>
      <c r="Z8" s="54"/>
    </row>
    <row r="9" ht="19.5" customHeight="1">
      <c r="A9" s="115"/>
      <c r="B9" s="115"/>
      <c r="C9" s="115"/>
      <c r="D9" s="124" t="s">
        <v>128</v>
      </c>
      <c r="E9" s="58"/>
      <c r="F9" s="125"/>
      <c r="G9" s="126" t="s">
        <v>129</v>
      </c>
      <c r="H9" s="58"/>
      <c r="I9" s="58"/>
      <c r="J9" s="126" t="s">
        <v>130</v>
      </c>
      <c r="K9" s="58"/>
      <c r="L9" s="58"/>
      <c r="M9" s="58"/>
      <c r="N9" s="126" t="s">
        <v>131</v>
      </c>
      <c r="O9" s="58"/>
      <c r="P9" s="58"/>
      <c r="Q9" s="58"/>
      <c r="R9" s="127"/>
      <c r="S9" s="54"/>
      <c r="T9" s="127"/>
      <c r="U9" s="54"/>
      <c r="V9" s="54"/>
      <c r="W9" s="54"/>
      <c r="X9" s="54"/>
      <c r="Y9" s="54"/>
      <c r="Z9" s="54"/>
    </row>
    <row r="10" ht="52.5" customHeight="1">
      <c r="A10" s="128"/>
      <c r="B10" s="128"/>
      <c r="C10" s="128"/>
      <c r="D10" s="129" t="s">
        <v>132</v>
      </c>
      <c r="E10" s="129" t="s">
        <v>133</v>
      </c>
      <c r="F10" s="129" t="s">
        <v>134</v>
      </c>
      <c r="G10" s="129" t="s">
        <v>132</v>
      </c>
      <c r="H10" s="129" t="s">
        <v>133</v>
      </c>
      <c r="I10" s="129" t="s">
        <v>134</v>
      </c>
      <c r="J10" s="129" t="s">
        <v>132</v>
      </c>
      <c r="K10" s="129"/>
      <c r="L10" s="129" t="s">
        <v>133</v>
      </c>
      <c r="M10" s="129" t="s">
        <v>134</v>
      </c>
      <c r="N10" s="129" t="s">
        <v>132</v>
      </c>
      <c r="O10" s="129"/>
      <c r="P10" s="129" t="s">
        <v>133</v>
      </c>
      <c r="Q10" s="129" t="s">
        <v>134</v>
      </c>
      <c r="R10" s="130"/>
      <c r="S10" s="54"/>
      <c r="T10" s="130"/>
      <c r="U10" s="54"/>
      <c r="V10" s="54"/>
      <c r="W10" s="54"/>
      <c r="X10" s="54"/>
      <c r="Y10" s="54"/>
      <c r="Z10" s="54"/>
    </row>
    <row r="11" ht="12.75" customHeight="1">
      <c r="A11" s="131">
        <v>1.0</v>
      </c>
      <c r="B11" s="132" t="s">
        <v>135</v>
      </c>
      <c r="C11" s="133" t="s">
        <v>136</v>
      </c>
      <c r="D11" s="134">
        <f t="shared" ref="D11:D12" si="1">SUM(E11:F11)</f>
        <v>1850000</v>
      </c>
      <c r="E11" s="135">
        <v>0.0</v>
      </c>
      <c r="F11" s="136">
        <v>1850000.0</v>
      </c>
      <c r="G11" s="137">
        <f t="shared" ref="G11:G12" si="2">SUM(H11:I11)</f>
        <v>3700000</v>
      </c>
      <c r="H11" s="135">
        <v>0.0</v>
      </c>
      <c r="I11" s="138">
        <v>3700000.0</v>
      </c>
      <c r="J11" s="139">
        <f t="shared" ref="J11:J25" si="3">SUM(K11:M11)</f>
        <v>2500000</v>
      </c>
      <c r="K11" s="140"/>
      <c r="L11" s="136"/>
      <c r="M11" s="141">
        <v>2500000.0</v>
      </c>
      <c r="N11" s="139">
        <f t="shared" ref="N11:N12" si="4">SUM(P11:Q11)</f>
        <v>5000000</v>
      </c>
      <c r="O11" s="142"/>
      <c r="P11" s="143"/>
      <c r="Q11" s="143">
        <v>5000000.0</v>
      </c>
      <c r="R11" s="144" t="s">
        <v>137</v>
      </c>
      <c r="S11" s="103"/>
      <c r="T11" s="145" t="s">
        <v>138</v>
      </c>
      <c r="U11" s="103"/>
      <c r="V11" s="103"/>
      <c r="W11" s="103"/>
      <c r="X11" s="103"/>
      <c r="Y11" s="103"/>
      <c r="Z11" s="103"/>
    </row>
    <row r="12" ht="24.75" hidden="1" customHeight="1">
      <c r="A12" s="146"/>
      <c r="B12" s="147" t="s">
        <v>139</v>
      </c>
      <c r="C12" s="148"/>
      <c r="D12" s="134">
        <f t="shared" si="1"/>
        <v>0</v>
      </c>
      <c r="E12" s="135">
        <v>0.0</v>
      </c>
      <c r="F12" s="136">
        <v>0.0</v>
      </c>
      <c r="G12" s="137">
        <f t="shared" si="2"/>
        <v>0</v>
      </c>
      <c r="H12" s="135">
        <v>0.0</v>
      </c>
      <c r="I12" s="138">
        <v>0.0</v>
      </c>
      <c r="J12" s="139">
        <f t="shared" si="3"/>
        <v>0</v>
      </c>
      <c r="K12" s="140"/>
      <c r="L12" s="135"/>
      <c r="M12" s="141">
        <v>0.0</v>
      </c>
      <c r="N12" s="139">
        <f t="shared" si="4"/>
        <v>0</v>
      </c>
      <c r="O12" s="142"/>
      <c r="P12" s="143"/>
      <c r="Q12" s="143">
        <v>0.0</v>
      </c>
      <c r="R12" s="9"/>
      <c r="S12" s="103"/>
      <c r="T12" s="9"/>
      <c r="U12" s="103"/>
      <c r="V12" s="103"/>
      <c r="W12" s="103"/>
      <c r="X12" s="103"/>
      <c r="Y12" s="103"/>
      <c r="Z12" s="103"/>
    </row>
    <row r="13" ht="24.75" hidden="1" customHeight="1">
      <c r="A13" s="146"/>
      <c r="B13" s="147" t="s">
        <v>140</v>
      </c>
      <c r="C13" s="133"/>
      <c r="D13" s="103"/>
      <c r="E13" s="103"/>
      <c r="F13" s="103"/>
      <c r="G13" s="103"/>
      <c r="H13" s="103"/>
      <c r="I13" s="138"/>
      <c r="J13" s="139">
        <f t="shared" si="3"/>
        <v>0</v>
      </c>
      <c r="K13" s="103"/>
      <c r="L13" s="103"/>
      <c r="M13" s="149"/>
      <c r="N13" s="149"/>
      <c r="O13" s="149"/>
      <c r="P13" s="143"/>
      <c r="Q13" s="143"/>
      <c r="R13" s="9"/>
      <c r="S13" s="103"/>
      <c r="T13" s="9"/>
      <c r="U13" s="103"/>
      <c r="V13" s="103"/>
      <c r="W13" s="103"/>
      <c r="X13" s="103"/>
      <c r="Y13" s="103"/>
      <c r="Z13" s="103"/>
    </row>
    <row r="14" ht="24.75" hidden="1" customHeight="1">
      <c r="A14" s="150"/>
      <c r="B14" s="147" t="s">
        <v>141</v>
      </c>
      <c r="C14" s="133"/>
      <c r="D14" s="134">
        <f t="shared" ref="D14:D17" si="5">SUM(E14:F14)</f>
        <v>0</v>
      </c>
      <c r="E14" s="135">
        <v>0.0</v>
      </c>
      <c r="F14" s="135"/>
      <c r="G14" s="137">
        <f t="shared" ref="G14:G17" si="6">SUM(H14:I14)</f>
        <v>0</v>
      </c>
      <c r="H14" s="135">
        <v>0.0</v>
      </c>
      <c r="I14" s="138"/>
      <c r="J14" s="139">
        <f t="shared" si="3"/>
        <v>0</v>
      </c>
      <c r="K14" s="140"/>
      <c r="L14" s="135"/>
      <c r="M14" s="151"/>
      <c r="N14" s="139">
        <f t="shared" ref="N14:N24" si="7">SUM(P14:Q14)</f>
        <v>0</v>
      </c>
      <c r="O14" s="142"/>
      <c r="P14" s="143"/>
      <c r="Q14" s="143"/>
      <c r="R14" s="9"/>
      <c r="S14" s="103"/>
      <c r="T14" s="9"/>
      <c r="U14" s="103"/>
      <c r="V14" s="103"/>
      <c r="W14" s="103"/>
      <c r="X14" s="103"/>
      <c r="Y14" s="103"/>
      <c r="Z14" s="103"/>
    </row>
    <row r="15" ht="48.75" customHeight="1">
      <c r="A15" s="152">
        <v>2.0</v>
      </c>
      <c r="B15" s="153" t="s">
        <v>142</v>
      </c>
      <c r="C15" s="154">
        <v>3.0</v>
      </c>
      <c r="D15" s="134">
        <f t="shared" si="5"/>
        <v>850000</v>
      </c>
      <c r="E15" s="155">
        <v>0.0</v>
      </c>
      <c r="F15" s="136">
        <v>850000.0</v>
      </c>
      <c r="G15" s="137">
        <f t="shared" si="6"/>
        <v>1700000</v>
      </c>
      <c r="H15" s="155">
        <v>0.0</v>
      </c>
      <c r="I15" s="138">
        <v>1700000.0</v>
      </c>
      <c r="J15" s="139">
        <f t="shared" si="3"/>
        <v>850000</v>
      </c>
      <c r="K15" s="156"/>
      <c r="L15" s="157"/>
      <c r="M15" s="141">
        <v>850000.0</v>
      </c>
      <c r="N15" s="139">
        <f t="shared" si="7"/>
        <v>1700000</v>
      </c>
      <c r="O15" s="142"/>
      <c r="P15" s="143"/>
      <c r="Q15" s="143">
        <v>1700000.0</v>
      </c>
      <c r="R15" s="158" t="s">
        <v>143</v>
      </c>
      <c r="S15" s="103"/>
      <c r="T15" s="158" t="s">
        <v>144</v>
      </c>
      <c r="U15" s="103"/>
      <c r="V15" s="103"/>
      <c r="W15" s="103"/>
      <c r="X15" s="103"/>
      <c r="Y15" s="103"/>
      <c r="Z15" s="103"/>
    </row>
    <row r="16" ht="12.75" customHeight="1">
      <c r="A16" s="131">
        <v>3.0</v>
      </c>
      <c r="B16" s="159" t="s">
        <v>145</v>
      </c>
      <c r="C16" s="160">
        <v>3.0</v>
      </c>
      <c r="D16" s="134">
        <f t="shared" si="5"/>
        <v>7550000</v>
      </c>
      <c r="E16" s="155">
        <v>0.0</v>
      </c>
      <c r="F16" s="155">
        <v>7550000.0</v>
      </c>
      <c r="G16" s="137">
        <f t="shared" si="6"/>
        <v>15100000</v>
      </c>
      <c r="H16" s="155">
        <v>0.0</v>
      </c>
      <c r="I16" s="157">
        <v>1.51E7</v>
      </c>
      <c r="J16" s="139">
        <f t="shared" si="3"/>
        <v>2000000</v>
      </c>
      <c r="K16" s="156"/>
      <c r="L16" s="157"/>
      <c r="M16" s="161">
        <v>2000000.0</v>
      </c>
      <c r="N16" s="139">
        <f t="shared" si="7"/>
        <v>4500000</v>
      </c>
      <c r="O16" s="142"/>
      <c r="P16" s="143"/>
      <c r="Q16" s="161">
        <v>4500000.0</v>
      </c>
      <c r="R16" s="162" t="s">
        <v>146</v>
      </c>
      <c r="S16" s="103"/>
      <c r="T16" s="162" t="s">
        <v>147</v>
      </c>
      <c r="U16" s="103"/>
      <c r="V16" s="103"/>
      <c r="W16" s="103"/>
      <c r="X16" s="103"/>
      <c r="Y16" s="103"/>
      <c r="Z16" s="103"/>
    </row>
    <row r="17" ht="28.5" hidden="1" customHeight="1">
      <c r="A17" s="163"/>
      <c r="B17" s="164" t="s">
        <v>148</v>
      </c>
      <c r="C17" s="165"/>
      <c r="D17" s="134">
        <f t="shared" si="5"/>
        <v>0</v>
      </c>
      <c r="E17" s="155">
        <v>0.0</v>
      </c>
      <c r="F17" s="155">
        <v>0.0</v>
      </c>
      <c r="G17" s="137">
        <f t="shared" si="6"/>
        <v>0</v>
      </c>
      <c r="H17" s="155">
        <v>0.0</v>
      </c>
      <c r="I17" s="155">
        <v>0.0</v>
      </c>
      <c r="J17" s="139">
        <f t="shared" si="3"/>
        <v>0</v>
      </c>
      <c r="K17" s="156"/>
      <c r="L17" s="155"/>
      <c r="M17" s="155">
        <v>0.0</v>
      </c>
      <c r="N17" s="134">
        <f t="shared" si="7"/>
        <v>0</v>
      </c>
      <c r="O17" s="156"/>
      <c r="P17" s="138"/>
      <c r="Q17" s="155">
        <v>0.0</v>
      </c>
      <c r="R17" s="162" t="s">
        <v>149</v>
      </c>
      <c r="S17" s="103"/>
      <c r="T17" s="162"/>
      <c r="U17" s="103"/>
      <c r="V17" s="103"/>
      <c r="W17" s="103"/>
      <c r="X17" s="103"/>
      <c r="Y17" s="103"/>
      <c r="Z17" s="103"/>
    </row>
    <row r="18" ht="28.5" customHeight="1">
      <c r="A18" s="166"/>
      <c r="B18" s="153" t="s">
        <v>150</v>
      </c>
      <c r="C18" s="167"/>
      <c r="D18" s="134"/>
      <c r="E18" s="155"/>
      <c r="F18" s="155"/>
      <c r="G18" s="137"/>
      <c r="H18" s="155"/>
      <c r="I18" s="155"/>
      <c r="J18" s="168">
        <f t="shared" si="3"/>
        <v>2000000</v>
      </c>
      <c r="K18" s="156"/>
      <c r="L18" s="155"/>
      <c r="M18" s="169">
        <v>2000000.0</v>
      </c>
      <c r="N18" s="170">
        <f t="shared" si="7"/>
        <v>2000000</v>
      </c>
      <c r="O18" s="171"/>
      <c r="P18" s="172"/>
      <c r="Q18" s="169">
        <v>2000000.0</v>
      </c>
      <c r="R18" s="162" t="s">
        <v>151</v>
      </c>
      <c r="S18" s="103"/>
      <c r="T18" s="162"/>
      <c r="U18" s="103"/>
      <c r="V18" s="103"/>
      <c r="W18" s="103"/>
      <c r="X18" s="103"/>
      <c r="Y18" s="103"/>
      <c r="Z18" s="103"/>
    </row>
    <row r="19" ht="28.5" customHeight="1">
      <c r="A19" s="166"/>
      <c r="B19" s="153" t="s">
        <v>152</v>
      </c>
      <c r="C19" s="133"/>
      <c r="D19" s="134"/>
      <c r="E19" s="155"/>
      <c r="F19" s="155"/>
      <c r="G19" s="137"/>
      <c r="H19" s="155"/>
      <c r="I19" s="155"/>
      <c r="J19" s="168">
        <f t="shared" si="3"/>
        <v>0</v>
      </c>
      <c r="K19" s="156"/>
      <c r="L19" s="155"/>
      <c r="M19" s="169">
        <v>0.0</v>
      </c>
      <c r="N19" s="170">
        <f t="shared" si="7"/>
        <v>2500000</v>
      </c>
      <c r="O19" s="171"/>
      <c r="P19" s="172"/>
      <c r="Q19" s="169">
        <v>2500000.0</v>
      </c>
      <c r="R19" s="162" t="s">
        <v>153</v>
      </c>
      <c r="S19" s="103"/>
      <c r="T19" s="162"/>
      <c r="U19" s="103"/>
      <c r="V19" s="103"/>
      <c r="W19" s="103"/>
      <c r="X19" s="103"/>
      <c r="Y19" s="103"/>
      <c r="Z19" s="103"/>
    </row>
    <row r="20" ht="12.75" customHeight="1">
      <c r="A20" s="173">
        <v>4.0</v>
      </c>
      <c r="B20" s="153" t="s">
        <v>154</v>
      </c>
      <c r="C20" s="174">
        <v>1.0</v>
      </c>
      <c r="D20" s="134">
        <f t="shared" ref="D20:D24" si="8">SUM(E20:F20)</f>
        <v>1550000</v>
      </c>
      <c r="E20" s="155">
        <v>0.0</v>
      </c>
      <c r="F20" s="155">
        <v>1550000.0</v>
      </c>
      <c r="G20" s="137">
        <f t="shared" ref="G20:G25" si="9">SUM(H20:I20)</f>
        <v>3100000</v>
      </c>
      <c r="H20" s="155">
        <v>0.0</v>
      </c>
      <c r="I20" s="155">
        <v>3100000.0</v>
      </c>
      <c r="J20" s="139">
        <f t="shared" si="3"/>
        <v>800000</v>
      </c>
      <c r="K20" s="156"/>
      <c r="L20" s="157"/>
      <c r="M20" s="161">
        <v>800000.0</v>
      </c>
      <c r="N20" s="139">
        <f t="shared" si="7"/>
        <v>1600000</v>
      </c>
      <c r="O20" s="142"/>
      <c r="P20" s="143"/>
      <c r="Q20" s="161">
        <v>1600000.0</v>
      </c>
      <c r="R20" s="162" t="s">
        <v>155</v>
      </c>
      <c r="S20" s="103"/>
      <c r="T20" s="162" t="s">
        <v>156</v>
      </c>
      <c r="U20" s="103"/>
      <c r="V20" s="103"/>
      <c r="W20" s="103"/>
      <c r="X20" s="103"/>
      <c r="Y20" s="103"/>
      <c r="Z20" s="103"/>
    </row>
    <row r="21" ht="59.25" customHeight="1">
      <c r="A21" s="152">
        <v>5.0</v>
      </c>
      <c r="B21" s="175" t="s">
        <v>157</v>
      </c>
      <c r="C21" s="154">
        <v>3.0</v>
      </c>
      <c r="D21" s="134">
        <f t="shared" si="8"/>
        <v>0</v>
      </c>
      <c r="E21" s="155">
        <v>0.0</v>
      </c>
      <c r="F21" s="155">
        <v>0.0</v>
      </c>
      <c r="G21" s="137">
        <f t="shared" si="9"/>
        <v>0</v>
      </c>
      <c r="H21" s="155">
        <v>0.0</v>
      </c>
      <c r="I21" s="155">
        <v>0.0</v>
      </c>
      <c r="J21" s="139">
        <f t="shared" si="3"/>
        <v>0</v>
      </c>
      <c r="K21" s="156"/>
      <c r="L21" s="157"/>
      <c r="M21" s="161">
        <v>0.0</v>
      </c>
      <c r="N21" s="139">
        <f t="shared" si="7"/>
        <v>0</v>
      </c>
      <c r="O21" s="142"/>
      <c r="P21" s="143"/>
      <c r="Q21" s="161">
        <v>0.0</v>
      </c>
      <c r="R21" s="162" t="s">
        <v>158</v>
      </c>
      <c r="S21" s="103"/>
      <c r="T21" s="145" t="s">
        <v>159</v>
      </c>
      <c r="U21" s="103"/>
      <c r="V21" s="103"/>
      <c r="W21" s="103"/>
      <c r="X21" s="103"/>
      <c r="Y21" s="103"/>
      <c r="Z21" s="103"/>
    </row>
    <row r="22" ht="28.5" customHeight="1">
      <c r="A22" s="173">
        <v>6.0</v>
      </c>
      <c r="B22" s="153" t="s">
        <v>160</v>
      </c>
      <c r="C22" s="154" t="s">
        <v>161</v>
      </c>
      <c r="D22" s="134">
        <f t="shared" si="8"/>
        <v>0</v>
      </c>
      <c r="E22" s="155">
        <v>0.0</v>
      </c>
      <c r="F22" s="155">
        <v>0.0</v>
      </c>
      <c r="G22" s="137">
        <f t="shared" si="9"/>
        <v>0</v>
      </c>
      <c r="H22" s="155">
        <v>0.0</v>
      </c>
      <c r="I22" s="155">
        <v>0.0</v>
      </c>
      <c r="J22" s="139">
        <f t="shared" si="3"/>
        <v>0</v>
      </c>
      <c r="K22" s="156"/>
      <c r="L22" s="157"/>
      <c r="M22" s="161">
        <v>0.0</v>
      </c>
      <c r="N22" s="139">
        <f t="shared" si="7"/>
        <v>0</v>
      </c>
      <c r="O22" s="142"/>
      <c r="P22" s="143"/>
      <c r="Q22" s="161">
        <v>0.0</v>
      </c>
      <c r="R22" s="162" t="s">
        <v>162</v>
      </c>
      <c r="S22" s="103"/>
      <c r="T22" s="162" t="s">
        <v>144</v>
      </c>
      <c r="U22" s="103"/>
      <c r="V22" s="103"/>
      <c r="W22" s="103"/>
      <c r="X22" s="103"/>
      <c r="Y22" s="103"/>
      <c r="Z22" s="103"/>
    </row>
    <row r="23" ht="12.75" customHeight="1">
      <c r="A23" s="173">
        <v>7.0</v>
      </c>
      <c r="B23" s="153" t="s">
        <v>163</v>
      </c>
      <c r="C23" s="154">
        <v>3.0</v>
      </c>
      <c r="D23" s="134">
        <f t="shared" si="8"/>
        <v>2650000</v>
      </c>
      <c r="E23" s="155">
        <v>0.0</v>
      </c>
      <c r="F23" s="155">
        <v>2650000.0</v>
      </c>
      <c r="G23" s="137">
        <f t="shared" si="9"/>
        <v>5300000</v>
      </c>
      <c r="H23" s="155">
        <v>0.0</v>
      </c>
      <c r="I23" s="155">
        <v>5300000.0</v>
      </c>
      <c r="J23" s="139">
        <f t="shared" si="3"/>
        <v>500000</v>
      </c>
      <c r="K23" s="156"/>
      <c r="L23" s="157"/>
      <c r="M23" s="161">
        <v>500000.0</v>
      </c>
      <c r="N23" s="139">
        <f t="shared" si="7"/>
        <v>1580000</v>
      </c>
      <c r="O23" s="176"/>
      <c r="P23" s="177"/>
      <c r="Q23" s="161">
        <v>1580000.0</v>
      </c>
      <c r="R23" s="162" t="s">
        <v>164</v>
      </c>
      <c r="S23" s="103"/>
      <c r="T23" s="145" t="s">
        <v>165</v>
      </c>
      <c r="U23" s="103"/>
      <c r="V23" s="103"/>
      <c r="W23" s="103"/>
      <c r="X23" s="103"/>
      <c r="Y23" s="103"/>
      <c r="Z23" s="103"/>
    </row>
    <row r="24" ht="48.75" customHeight="1">
      <c r="A24" s="152">
        <v>8.0</v>
      </c>
      <c r="B24" s="153" t="s">
        <v>166</v>
      </c>
      <c r="C24" s="154">
        <v>3.0</v>
      </c>
      <c r="D24" s="134">
        <f t="shared" si="8"/>
        <v>2500000</v>
      </c>
      <c r="E24" s="155">
        <v>0.0</v>
      </c>
      <c r="F24" s="155">
        <v>2500000.0</v>
      </c>
      <c r="G24" s="137">
        <f t="shared" si="9"/>
        <v>5000000</v>
      </c>
      <c r="H24" s="155">
        <v>0.0</v>
      </c>
      <c r="I24" s="155">
        <v>5000000.0</v>
      </c>
      <c r="J24" s="139">
        <f t="shared" si="3"/>
        <v>2500000</v>
      </c>
      <c r="K24" s="156"/>
      <c r="L24" s="157"/>
      <c r="M24" s="161">
        <v>2500000.0</v>
      </c>
      <c r="N24" s="139">
        <f t="shared" si="7"/>
        <v>5000000</v>
      </c>
      <c r="O24" s="139"/>
      <c r="P24" s="161"/>
      <c r="Q24" s="161">
        <v>5000000.0</v>
      </c>
      <c r="R24" s="178" t="s">
        <v>167</v>
      </c>
      <c r="S24" s="103"/>
      <c r="T24" s="178" t="s">
        <v>168</v>
      </c>
      <c r="U24" s="103"/>
      <c r="V24" s="103"/>
      <c r="W24" s="103"/>
      <c r="X24" s="103"/>
      <c r="Y24" s="103"/>
      <c r="Z24" s="103"/>
    </row>
    <row r="25" ht="48.0" customHeight="1">
      <c r="A25" s="173">
        <v>9.0</v>
      </c>
      <c r="B25" s="153" t="s">
        <v>169</v>
      </c>
      <c r="C25" s="154"/>
      <c r="D25" s="134"/>
      <c r="E25" s="155"/>
      <c r="F25" s="155"/>
      <c r="G25" s="137">
        <f t="shared" si="9"/>
        <v>0</v>
      </c>
      <c r="H25" s="155"/>
      <c r="I25" s="155">
        <v>0.0</v>
      </c>
      <c r="J25" s="139">
        <f t="shared" si="3"/>
        <v>0</v>
      </c>
      <c r="K25" s="156"/>
      <c r="L25" s="157"/>
      <c r="M25" s="161">
        <v>0.0</v>
      </c>
      <c r="N25" s="139">
        <v>0.0</v>
      </c>
      <c r="O25" s="142"/>
      <c r="P25" s="179"/>
      <c r="Q25" s="161">
        <v>0.0</v>
      </c>
      <c r="R25" s="178" t="s">
        <v>170</v>
      </c>
      <c r="S25" s="103"/>
      <c r="T25" s="178"/>
      <c r="U25" s="103"/>
      <c r="V25" s="103"/>
      <c r="W25" s="103"/>
      <c r="X25" s="103"/>
      <c r="Y25" s="103"/>
      <c r="Z25" s="103"/>
    </row>
    <row r="26" ht="40.5" customHeight="1">
      <c r="A26" s="180"/>
      <c r="B26" s="181" t="s">
        <v>171</v>
      </c>
      <c r="C26" s="181"/>
      <c r="D26" s="182">
        <f t="shared" ref="D26:H26" si="10">SUM(D11:D24)</f>
        <v>16950000</v>
      </c>
      <c r="E26" s="183">
        <f t="shared" si="10"/>
        <v>0</v>
      </c>
      <c r="F26" s="183">
        <f t="shared" si="10"/>
        <v>16950000</v>
      </c>
      <c r="G26" s="184">
        <f t="shared" si="10"/>
        <v>33900000</v>
      </c>
      <c r="H26" s="183">
        <f t="shared" si="10"/>
        <v>0</v>
      </c>
      <c r="I26" s="183">
        <f>SUM(I11:I25)</f>
        <v>33900000</v>
      </c>
      <c r="J26" s="185">
        <f>SUM(J11:J25)-J16</f>
        <v>9150000</v>
      </c>
      <c r="K26" s="183"/>
      <c r="L26" s="183"/>
      <c r="M26" s="185">
        <f t="shared" ref="M26:N26" si="11">SUM(M11:M24)-M16</f>
        <v>9150000</v>
      </c>
      <c r="N26" s="185">
        <f t="shared" si="11"/>
        <v>19380000</v>
      </c>
      <c r="O26" s="183"/>
      <c r="P26" s="183"/>
      <c r="Q26" s="185">
        <f>SUM(Q11:Q24)-Q16</f>
        <v>19380000</v>
      </c>
      <c r="R26" s="186"/>
      <c r="S26" s="103"/>
      <c r="T26" s="103"/>
      <c r="U26" s="103"/>
      <c r="V26" s="103"/>
      <c r="W26" s="103"/>
      <c r="X26" s="103"/>
      <c r="Y26" s="103"/>
      <c r="Z26" s="103"/>
    </row>
    <row r="27" ht="12.75" customHeight="1">
      <c r="A27" s="187"/>
      <c r="B27" s="103"/>
      <c r="C27" s="103"/>
      <c r="D27" s="103"/>
      <c r="E27" s="103"/>
      <c r="F27" s="103"/>
      <c r="G27" s="103"/>
      <c r="H27" s="103"/>
      <c r="I27" s="103"/>
      <c r="J27" s="103"/>
      <c r="K27" s="103"/>
      <c r="L27" s="103"/>
      <c r="M27" s="103"/>
      <c r="N27" s="103"/>
      <c r="O27" s="103"/>
      <c r="P27" s="103"/>
      <c r="Q27" s="188"/>
      <c r="R27" s="103"/>
      <c r="S27" s="103"/>
      <c r="T27" s="103"/>
      <c r="U27" s="103"/>
      <c r="V27" s="103"/>
      <c r="W27" s="103"/>
      <c r="X27" s="103"/>
      <c r="Y27" s="103"/>
      <c r="Z27" s="103"/>
    </row>
    <row r="28" ht="12.75" customHeight="1">
      <c r="A28" s="189" t="s">
        <v>172</v>
      </c>
      <c r="B28" s="190"/>
      <c r="C28" s="190"/>
      <c r="D28" s="190"/>
      <c r="E28" s="190"/>
      <c r="F28" s="190"/>
      <c r="G28" s="190"/>
      <c r="H28" s="190"/>
      <c r="I28" s="103"/>
      <c r="J28" s="103"/>
      <c r="K28" s="103"/>
      <c r="L28" s="103"/>
      <c r="M28" s="103"/>
      <c r="N28" s="103"/>
      <c r="O28" s="103"/>
      <c r="P28" s="103"/>
      <c r="Q28" s="188"/>
      <c r="R28" s="103"/>
      <c r="S28" s="103"/>
      <c r="T28" s="103"/>
      <c r="U28" s="103"/>
      <c r="V28" s="103"/>
      <c r="W28" s="103"/>
      <c r="X28" s="103"/>
      <c r="Y28" s="103"/>
      <c r="Z28" s="103"/>
    </row>
    <row r="29" ht="90.75" customHeight="1">
      <c r="A29" s="191" t="s">
        <v>173</v>
      </c>
      <c r="B29" s="53"/>
      <c r="C29" s="53"/>
      <c r="D29" s="53"/>
      <c r="E29" s="53"/>
      <c r="F29" s="53"/>
      <c r="G29" s="53"/>
      <c r="H29" s="53"/>
      <c r="I29" s="53"/>
      <c r="J29" s="53"/>
      <c r="K29" s="53"/>
      <c r="L29" s="53"/>
      <c r="M29" s="53"/>
      <c r="N29" s="53"/>
      <c r="O29" s="53"/>
      <c r="P29" s="53"/>
      <c r="Q29" s="53"/>
      <c r="R29" s="53"/>
      <c r="S29" s="103"/>
      <c r="T29" s="103"/>
      <c r="U29" s="103"/>
      <c r="V29" s="103"/>
      <c r="W29" s="103"/>
      <c r="X29" s="103"/>
      <c r="Y29" s="103"/>
      <c r="Z29" s="103"/>
    </row>
    <row r="30" ht="19.5" customHeight="1">
      <c r="A30" s="192"/>
      <c r="B30" s="193"/>
      <c r="C30" s="193"/>
      <c r="D30" s="193"/>
      <c r="E30" s="193"/>
      <c r="F30" s="193"/>
      <c r="G30" s="193"/>
      <c r="H30" s="193"/>
      <c r="I30" s="193"/>
      <c r="J30" s="193"/>
      <c r="K30" s="193"/>
      <c r="L30" s="193"/>
      <c r="M30" s="194"/>
      <c r="N30" s="194"/>
      <c r="O30" s="193"/>
      <c r="P30" s="193"/>
      <c r="Q30" s="193"/>
      <c r="R30" s="193"/>
      <c r="S30" s="103"/>
      <c r="T30" s="103"/>
      <c r="U30" s="103"/>
      <c r="V30" s="103"/>
      <c r="W30" s="103"/>
      <c r="X30" s="103"/>
      <c r="Y30" s="103"/>
      <c r="Z30" s="103"/>
    </row>
    <row r="31" ht="16.5" customHeight="1">
      <c r="A31" s="195"/>
      <c r="B31" s="196" t="s">
        <v>174</v>
      </c>
      <c r="C31" s="197"/>
      <c r="D31" s="198" t="s">
        <v>128</v>
      </c>
      <c r="E31" s="39"/>
      <c r="F31" s="40"/>
      <c r="G31" s="114" t="s">
        <v>129</v>
      </c>
      <c r="H31" s="39"/>
      <c r="I31" s="40"/>
      <c r="J31" s="114" t="s">
        <v>130</v>
      </c>
      <c r="K31" s="39"/>
      <c r="L31" s="39"/>
      <c r="M31" s="40"/>
      <c r="N31" s="199" t="s">
        <v>131</v>
      </c>
      <c r="O31" s="39"/>
      <c r="P31" s="39"/>
      <c r="Q31" s="40"/>
      <c r="R31" s="200"/>
      <c r="S31" s="103"/>
      <c r="T31" s="103"/>
      <c r="U31" s="103"/>
      <c r="V31" s="103"/>
      <c r="W31" s="103"/>
      <c r="X31" s="103"/>
      <c r="Y31" s="103"/>
      <c r="Z31" s="103"/>
    </row>
    <row r="32" ht="51.75" customHeight="1">
      <c r="A32" s="201"/>
      <c r="B32" s="202" t="s">
        <v>86</v>
      </c>
      <c r="C32" s="203"/>
      <c r="D32" s="129" t="s">
        <v>132</v>
      </c>
      <c r="E32" s="129" t="s">
        <v>133</v>
      </c>
      <c r="F32" s="204" t="s">
        <v>134</v>
      </c>
      <c r="G32" s="129" t="s">
        <v>132</v>
      </c>
      <c r="H32" s="129" t="s">
        <v>133</v>
      </c>
      <c r="I32" s="204" t="s">
        <v>134</v>
      </c>
      <c r="J32" s="205" t="s">
        <v>132</v>
      </c>
      <c r="K32" s="206" t="s">
        <v>175</v>
      </c>
      <c r="L32" s="205" t="s">
        <v>176</v>
      </c>
      <c r="M32" s="207" t="s">
        <v>134</v>
      </c>
      <c r="N32" s="205" t="s">
        <v>132</v>
      </c>
      <c r="O32" s="206" t="s">
        <v>175</v>
      </c>
      <c r="P32" s="205" t="s">
        <v>176</v>
      </c>
      <c r="Q32" s="207" t="s">
        <v>134</v>
      </c>
      <c r="R32" s="200"/>
      <c r="S32" s="103"/>
      <c r="T32" s="120" t="s">
        <v>127</v>
      </c>
      <c r="U32" s="103"/>
      <c r="V32" s="103"/>
      <c r="W32" s="103"/>
      <c r="X32" s="103"/>
      <c r="Y32" s="103"/>
      <c r="Z32" s="103"/>
    </row>
    <row r="33" ht="19.5" customHeight="1">
      <c r="A33" s="208"/>
      <c r="B33" s="209" t="s">
        <v>177</v>
      </c>
      <c r="C33" s="74"/>
      <c r="D33" s="210">
        <f t="shared" ref="D33:J33" si="12">+D26</f>
        <v>16950000</v>
      </c>
      <c r="E33" s="211">
        <f t="shared" si="12"/>
        <v>0</v>
      </c>
      <c r="F33" s="211">
        <f t="shared" si="12"/>
        <v>16950000</v>
      </c>
      <c r="G33" s="212">
        <f t="shared" si="12"/>
        <v>33900000</v>
      </c>
      <c r="H33" s="211">
        <f t="shared" si="12"/>
        <v>0</v>
      </c>
      <c r="I33" s="211">
        <f t="shared" si="12"/>
        <v>33900000</v>
      </c>
      <c r="J33" s="212">
        <f t="shared" si="12"/>
        <v>9150000</v>
      </c>
      <c r="K33" s="213"/>
      <c r="L33" s="214" t="str">
        <f t="shared" ref="L33:M33" si="13">+L26</f>
        <v/>
      </c>
      <c r="M33" s="214">
        <f t="shared" si="13"/>
        <v>9150000</v>
      </c>
      <c r="N33" s="212">
        <f t="shared" ref="N33:N34" si="15">SUM(O33:Q33)</f>
        <v>19380000</v>
      </c>
      <c r="O33" s="213"/>
      <c r="P33" s="214" t="str">
        <f t="shared" ref="P33:Q33" si="14">+P26</f>
        <v/>
      </c>
      <c r="Q33" s="214">
        <f t="shared" si="14"/>
        <v>19380000</v>
      </c>
      <c r="R33" s="215"/>
      <c r="S33" s="103"/>
      <c r="T33" s="216" t="s">
        <v>178</v>
      </c>
      <c r="U33" s="103"/>
      <c r="V33" s="103"/>
      <c r="W33" s="103"/>
      <c r="X33" s="103"/>
      <c r="Y33" s="103"/>
      <c r="Z33" s="103"/>
    </row>
    <row r="34" ht="72.0" customHeight="1">
      <c r="A34" s="217">
        <v>3.0</v>
      </c>
      <c r="B34" s="218" t="s">
        <v>179</v>
      </c>
      <c r="C34" s="71"/>
      <c r="D34" s="219">
        <f>SUM(E34:F34)</f>
        <v>8129665.143</v>
      </c>
      <c r="E34" s="220">
        <v>0.0</v>
      </c>
      <c r="F34" s="221">
        <v>8129665.142611019</v>
      </c>
      <c r="G34" s="222">
        <f>SUM(H34:I34)</f>
        <v>16571876.14</v>
      </c>
      <c r="H34" s="220">
        <f>0</f>
        <v>0</v>
      </c>
      <c r="I34" s="221">
        <v>1.657187613533336E7</v>
      </c>
      <c r="J34" s="222">
        <f>SUM(K34:M34)</f>
        <v>11724251.24</v>
      </c>
      <c r="K34" s="223">
        <v>5527581.85375</v>
      </c>
      <c r="L34" s="220">
        <v>1303500.0</v>
      </c>
      <c r="M34" s="220">
        <v>4893169.384677135</v>
      </c>
      <c r="N34" s="222">
        <f t="shared" si="15"/>
        <v>25614294.07</v>
      </c>
      <c r="O34" s="223">
        <v>1.1874045E7</v>
      </c>
      <c r="P34" s="224">
        <v>2618500.0</v>
      </c>
      <c r="Q34" s="223">
        <v>1.11217490679026E7</v>
      </c>
      <c r="R34" s="225"/>
      <c r="S34" s="103"/>
      <c r="T34" s="220" t="s">
        <v>180</v>
      </c>
      <c r="U34" s="103"/>
      <c r="V34" s="103"/>
      <c r="W34" s="103"/>
      <c r="X34" s="103"/>
      <c r="Y34" s="103"/>
      <c r="Z34" s="103"/>
    </row>
    <row r="35" ht="19.5" customHeight="1">
      <c r="A35" s="217"/>
      <c r="B35" s="218" t="s">
        <v>181</v>
      </c>
      <c r="C35" s="71"/>
      <c r="D35" s="226">
        <f>+F35</f>
        <v>0.03</v>
      </c>
      <c r="E35" s="227"/>
      <c r="F35" s="228">
        <v>0.03</v>
      </c>
      <c r="G35" s="229">
        <f>+I35</f>
        <v>0.03</v>
      </c>
      <c r="H35" s="227"/>
      <c r="I35" s="228">
        <v>0.03</v>
      </c>
      <c r="J35" s="229">
        <f>+M35</f>
        <v>0.05</v>
      </c>
      <c r="K35" s="230"/>
      <c r="L35" s="227"/>
      <c r="M35" s="227">
        <v>0.05</v>
      </c>
      <c r="N35" s="229">
        <f>+Q35</f>
        <v>0.05</v>
      </c>
      <c r="O35" s="224"/>
      <c r="P35" s="227"/>
      <c r="Q35" s="227">
        <v>0.05</v>
      </c>
      <c r="R35" s="231"/>
      <c r="S35" s="103"/>
      <c r="T35" s="227"/>
      <c r="U35" s="103"/>
      <c r="V35" s="103"/>
      <c r="W35" s="103"/>
      <c r="X35" s="103"/>
      <c r="Y35" s="103"/>
      <c r="Z35" s="103"/>
    </row>
    <row r="36" ht="19.5" customHeight="1">
      <c r="A36" s="217"/>
      <c r="B36" s="232" t="s">
        <v>182</v>
      </c>
      <c r="C36" s="232"/>
      <c r="D36" s="226"/>
      <c r="E36" s="227"/>
      <c r="F36" s="228"/>
      <c r="G36" s="229"/>
      <c r="H36" s="227"/>
      <c r="I36" s="228"/>
      <c r="J36" s="233">
        <f t="shared" ref="J36:J37" si="16">SUM(K36:M36)</f>
        <v>1318000</v>
      </c>
      <c r="K36" s="234">
        <v>0.0</v>
      </c>
      <c r="L36" s="235"/>
      <c r="M36" s="236">
        <v>1318000.0</v>
      </c>
      <c r="N36" s="222">
        <f t="shared" ref="N36:N37" si="17">SUM(O36:Q36)</f>
        <v>2644000</v>
      </c>
      <c r="O36" s="234">
        <v>0.0</v>
      </c>
      <c r="P36" s="234">
        <v>0.0</v>
      </c>
      <c r="Q36" s="234">
        <v>2644000.0</v>
      </c>
      <c r="R36" s="200"/>
      <c r="S36" s="103"/>
      <c r="T36" s="227" t="s">
        <v>183</v>
      </c>
      <c r="U36" s="103"/>
      <c r="V36" s="103"/>
      <c r="W36" s="103"/>
      <c r="X36" s="103"/>
      <c r="Y36" s="103"/>
      <c r="Z36" s="103"/>
    </row>
    <row r="37" ht="51.75" customHeight="1">
      <c r="A37" s="217">
        <v>3.0</v>
      </c>
      <c r="B37" s="232" t="s">
        <v>184</v>
      </c>
      <c r="C37" s="232"/>
      <c r="D37" s="219">
        <f>SUM(E37:F37)</f>
        <v>2622749.582</v>
      </c>
      <c r="E37" s="220">
        <v>0.0</v>
      </c>
      <c r="F37" s="221">
        <v>2622749.58157143</v>
      </c>
      <c r="G37" s="222">
        <f>SUM(H37:I37)</f>
        <v>5295772.488</v>
      </c>
      <c r="H37" s="220">
        <f>0</f>
        <v>0</v>
      </c>
      <c r="I37" s="221">
        <v>5295772.48799249</v>
      </c>
      <c r="J37" s="222">
        <f t="shared" si="16"/>
        <v>4256501.533</v>
      </c>
      <c r="K37" s="223">
        <v>2001365.8087499999</v>
      </c>
      <c r="L37" s="224">
        <v>471500.0</v>
      </c>
      <c r="M37" s="223">
        <v>1783635.724021259</v>
      </c>
      <c r="N37" s="222">
        <f t="shared" si="17"/>
        <v>9330070.274</v>
      </c>
      <c r="O37" s="223">
        <v>4281709.36475</v>
      </c>
      <c r="P37" s="224">
        <v>965000.0</v>
      </c>
      <c r="Q37" s="223">
        <v>4083360.90960297</v>
      </c>
      <c r="R37" s="225"/>
      <c r="S37" s="103"/>
      <c r="T37" s="220" t="s">
        <v>180</v>
      </c>
      <c r="U37" s="103"/>
      <c r="V37" s="103"/>
      <c r="W37" s="103"/>
      <c r="X37" s="103"/>
      <c r="Y37" s="103"/>
      <c r="Z37" s="103"/>
    </row>
    <row r="38" ht="19.5" customHeight="1">
      <c r="A38" s="217"/>
      <c r="B38" s="232" t="s">
        <v>185</v>
      </c>
      <c r="C38" s="232"/>
      <c r="D38" s="226">
        <f>+F38</f>
        <v>0.03</v>
      </c>
      <c r="E38" s="227"/>
      <c r="F38" s="228">
        <v>0.03</v>
      </c>
      <c r="G38" s="229">
        <f>+I38</f>
        <v>0.03</v>
      </c>
      <c r="H38" s="227"/>
      <c r="I38" s="228">
        <v>0.03</v>
      </c>
      <c r="J38" s="229">
        <f>+M38</f>
        <v>0.05</v>
      </c>
      <c r="K38" s="230"/>
      <c r="L38" s="227"/>
      <c r="M38" s="228">
        <v>0.05</v>
      </c>
      <c r="N38" s="229">
        <f>+Q38</f>
        <v>0.05</v>
      </c>
      <c r="O38" s="103"/>
      <c r="P38" s="227"/>
      <c r="Q38" s="228">
        <v>0.05</v>
      </c>
      <c r="R38" s="200"/>
      <c r="S38" s="103"/>
      <c r="T38" s="228"/>
      <c r="U38" s="103"/>
      <c r="V38" s="103"/>
      <c r="W38" s="103"/>
      <c r="X38" s="103"/>
      <c r="Y38" s="103"/>
      <c r="Z38" s="103"/>
    </row>
    <row r="39" ht="48.75" customHeight="1">
      <c r="A39" s="217">
        <v>3.0</v>
      </c>
      <c r="B39" s="232" t="s">
        <v>186</v>
      </c>
      <c r="C39" s="232"/>
      <c r="D39" s="219">
        <f>SUM(E39:F39)</f>
        <v>4209522.742</v>
      </c>
      <c r="E39" s="220">
        <v>0.0</v>
      </c>
      <c r="F39" s="221">
        <v>4209522.74168758</v>
      </c>
      <c r="G39" s="222">
        <f>SUM(H39:I39)</f>
        <v>8545475.298</v>
      </c>
      <c r="H39" s="220">
        <f>0</f>
        <v>0</v>
      </c>
      <c r="I39" s="221">
        <v>8545475.29778846</v>
      </c>
      <c r="J39" s="222">
        <f>SUM(K39:M39)</f>
        <v>6510934.785</v>
      </c>
      <c r="K39" s="223">
        <v>3060289.5170833333</v>
      </c>
      <c r="L39" s="220">
        <v>725000.0</v>
      </c>
      <c r="M39" s="220">
        <v>2725645.2681191345</v>
      </c>
      <c r="N39" s="222">
        <f>SUM(O39:Q39)</f>
        <v>14102850.13</v>
      </c>
      <c r="O39" s="223">
        <v>6562970.234083334</v>
      </c>
      <c r="P39" s="224">
        <v>1416500.0</v>
      </c>
      <c r="Q39" s="223">
        <v>6123379.89613525</v>
      </c>
      <c r="R39" s="225"/>
      <c r="S39" s="103"/>
      <c r="T39" s="220" t="s">
        <v>180</v>
      </c>
      <c r="U39" s="103"/>
      <c r="V39" s="103"/>
      <c r="W39" s="103"/>
      <c r="X39" s="103"/>
      <c r="Y39" s="103"/>
      <c r="Z39" s="103"/>
    </row>
    <row r="40" ht="19.5" customHeight="1">
      <c r="A40" s="217"/>
      <c r="B40" s="232" t="s">
        <v>187</v>
      </c>
      <c r="C40" s="232"/>
      <c r="D40" s="226">
        <f>+F40</f>
        <v>0.03</v>
      </c>
      <c r="E40" s="227"/>
      <c r="F40" s="228">
        <v>0.03</v>
      </c>
      <c r="G40" s="229">
        <f>+I40</f>
        <v>0.03</v>
      </c>
      <c r="H40" s="227"/>
      <c r="I40" s="228">
        <v>0.03</v>
      </c>
      <c r="J40" s="229">
        <f>+M40</f>
        <v>0.05</v>
      </c>
      <c r="K40" s="230"/>
      <c r="L40" s="227"/>
      <c r="M40" s="228">
        <v>0.05</v>
      </c>
      <c r="N40" s="229">
        <f>+Q40</f>
        <v>0.05</v>
      </c>
      <c r="O40" s="103"/>
      <c r="P40" s="227"/>
      <c r="Q40" s="228">
        <v>0.05</v>
      </c>
      <c r="R40" s="200"/>
      <c r="S40" s="103"/>
      <c r="T40" s="228"/>
      <c r="U40" s="103"/>
      <c r="V40" s="103"/>
      <c r="W40" s="103"/>
      <c r="X40" s="103"/>
      <c r="Y40" s="103"/>
      <c r="Z40" s="103"/>
    </row>
    <row r="41" ht="19.5" customHeight="1">
      <c r="A41" s="217"/>
      <c r="B41" s="237" t="s">
        <v>188</v>
      </c>
      <c r="C41" s="71"/>
      <c r="D41" s="238">
        <f>SUM(E41:F41)</f>
        <v>0</v>
      </c>
      <c r="E41" s="220">
        <v>0.0</v>
      </c>
      <c r="F41" s="220">
        <v>0.0</v>
      </c>
      <c r="G41" s="222">
        <f>SUM(H41:I41)</f>
        <v>0</v>
      </c>
      <c r="H41" s="220">
        <f>0</f>
        <v>0</v>
      </c>
      <c r="I41" s="220">
        <v>0.0</v>
      </c>
      <c r="J41" s="222">
        <f>SUM(K41:M41)</f>
        <v>4261470</v>
      </c>
      <c r="K41" s="224">
        <v>2126635.9569346043</v>
      </c>
      <c r="L41" s="220">
        <v>0.0</v>
      </c>
      <c r="M41" s="220">
        <v>2134834.0430653957</v>
      </c>
      <c r="N41" s="222">
        <f>SUM(O41:Q41)</f>
        <v>4261470</v>
      </c>
      <c r="O41" s="224">
        <v>2126635.9569346043</v>
      </c>
      <c r="P41" s="224">
        <v>0.0</v>
      </c>
      <c r="Q41" s="224">
        <v>2134834.0430653957</v>
      </c>
      <c r="R41" s="200"/>
      <c r="S41" s="103"/>
      <c r="T41" s="220" t="s">
        <v>189</v>
      </c>
      <c r="U41" s="103"/>
      <c r="V41" s="103"/>
      <c r="W41" s="103"/>
      <c r="X41" s="103"/>
      <c r="Y41" s="103"/>
      <c r="Z41" s="103"/>
    </row>
    <row r="42" ht="19.5" customHeight="1">
      <c r="A42" s="217"/>
      <c r="B42" s="237" t="s">
        <v>190</v>
      </c>
      <c r="C42" s="71"/>
      <c r="D42" s="239">
        <f>+F42</f>
        <v>0</v>
      </c>
      <c r="E42" s="227"/>
      <c r="F42" s="227">
        <v>0.0</v>
      </c>
      <c r="G42" s="240">
        <f>+I42</f>
        <v>0</v>
      </c>
      <c r="H42" s="227"/>
      <c r="I42" s="227">
        <v>0.0</v>
      </c>
      <c r="J42" s="240">
        <f>+M42</f>
        <v>0</v>
      </c>
      <c r="K42" s="241"/>
      <c r="L42" s="227"/>
      <c r="M42" s="227">
        <v>0.0</v>
      </c>
      <c r="N42" s="240">
        <f>+Q42</f>
        <v>0</v>
      </c>
      <c r="O42" s="241"/>
      <c r="P42" s="227"/>
      <c r="Q42" s="227">
        <v>0.0</v>
      </c>
      <c r="R42" s="200"/>
      <c r="S42" s="103"/>
      <c r="T42" s="227"/>
      <c r="U42" s="103"/>
      <c r="V42" s="103"/>
      <c r="W42" s="103"/>
      <c r="X42" s="103"/>
      <c r="Y42" s="103"/>
      <c r="Z42" s="103"/>
    </row>
    <row r="43" ht="45.0" customHeight="1">
      <c r="A43" s="217">
        <v>3.0</v>
      </c>
      <c r="B43" s="237" t="s">
        <v>191</v>
      </c>
      <c r="C43" s="242"/>
      <c r="D43" s="238">
        <f t="shared" ref="D43:D50" si="18">SUM(E43:F43)</f>
        <v>3785246.5</v>
      </c>
      <c r="E43" s="220">
        <v>0.0</v>
      </c>
      <c r="F43" s="220">
        <v>3785246.5</v>
      </c>
      <c r="G43" s="243">
        <f t="shared" ref="G43:G44" si="19">SUM(H43:I43)</f>
        <v>7801493.5</v>
      </c>
      <c r="H43" s="220">
        <f t="shared" ref="H43:H50" si="20">0</f>
        <v>0</v>
      </c>
      <c r="I43" s="220">
        <v>7801493.5</v>
      </c>
      <c r="J43" s="243">
        <f t="shared" ref="J43:J50" si="21">SUM(K43:M43)</f>
        <v>0</v>
      </c>
      <c r="K43" s="223">
        <v>0.0</v>
      </c>
      <c r="L43" s="220">
        <v>0.0</v>
      </c>
      <c r="M43" s="220">
        <v>0.0</v>
      </c>
      <c r="N43" s="243">
        <f t="shared" ref="N43:N50" si="22">SUM(O43:Q43)</f>
        <v>0</v>
      </c>
      <c r="O43" s="223">
        <v>0.0</v>
      </c>
      <c r="P43" s="223">
        <v>0.0</v>
      </c>
      <c r="Q43" s="223">
        <v>0.0</v>
      </c>
      <c r="R43" s="200" t="s">
        <v>192</v>
      </c>
      <c r="S43" s="103"/>
      <c r="T43" s="220" t="s">
        <v>193</v>
      </c>
      <c r="U43" s="103"/>
      <c r="V43" s="103"/>
      <c r="W43" s="103"/>
      <c r="X43" s="103"/>
      <c r="Y43" s="103"/>
      <c r="Z43" s="103"/>
    </row>
    <row r="44" ht="19.5" customHeight="1">
      <c r="A44" s="217"/>
      <c r="B44" s="237" t="s">
        <v>194</v>
      </c>
      <c r="C44" s="71"/>
      <c r="D44" s="238">
        <f t="shared" si="18"/>
        <v>0</v>
      </c>
      <c r="E44" s="220">
        <v>0.0</v>
      </c>
      <c r="F44" s="220">
        <v>0.0</v>
      </c>
      <c r="G44" s="243">
        <f t="shared" si="19"/>
        <v>0</v>
      </c>
      <c r="H44" s="220">
        <f t="shared" si="20"/>
        <v>0</v>
      </c>
      <c r="I44" s="220">
        <v>0.0</v>
      </c>
      <c r="J44" s="243">
        <f t="shared" si="21"/>
        <v>0</v>
      </c>
      <c r="K44" s="223">
        <v>0.0</v>
      </c>
      <c r="L44" s="220">
        <v>0.0</v>
      </c>
      <c r="M44" s="220">
        <v>0.0</v>
      </c>
      <c r="N44" s="243">
        <f t="shared" si="22"/>
        <v>0</v>
      </c>
      <c r="O44" s="223"/>
      <c r="P44" s="220">
        <v>0.0</v>
      </c>
      <c r="Q44" s="220">
        <v>0.0</v>
      </c>
      <c r="R44" s="200"/>
      <c r="S44" s="103"/>
      <c r="T44" s="220"/>
      <c r="U44" s="103"/>
      <c r="V44" s="103"/>
      <c r="W44" s="103"/>
      <c r="X44" s="103"/>
      <c r="Y44" s="103"/>
      <c r="Z44" s="103"/>
    </row>
    <row r="45" ht="33.0" customHeight="1">
      <c r="A45" s="217">
        <v>1.0</v>
      </c>
      <c r="B45" s="244" t="s">
        <v>195</v>
      </c>
      <c r="C45" s="245"/>
      <c r="D45" s="238">
        <f t="shared" si="18"/>
        <v>3000000</v>
      </c>
      <c r="E45" s="220">
        <v>0.0</v>
      </c>
      <c r="F45" s="220">
        <v>3000000.0</v>
      </c>
      <c r="G45" s="222">
        <v>6200000.0</v>
      </c>
      <c r="H45" s="221">
        <f t="shared" si="20"/>
        <v>0</v>
      </c>
      <c r="I45" s="221">
        <f t="shared" ref="I45:I46" si="23">G45</f>
        <v>6200000</v>
      </c>
      <c r="J45" s="243">
        <f t="shared" si="21"/>
        <v>2500000</v>
      </c>
      <c r="K45" s="223">
        <v>0.0</v>
      </c>
      <c r="L45" s="220">
        <v>0.0</v>
      </c>
      <c r="M45" s="221">
        <v>2500000.0</v>
      </c>
      <c r="N45" s="243">
        <f t="shared" si="22"/>
        <v>5000000</v>
      </c>
      <c r="O45" s="224">
        <v>0.0</v>
      </c>
      <c r="P45" s="224">
        <v>0.0</v>
      </c>
      <c r="Q45" s="224">
        <v>5000000.0</v>
      </c>
      <c r="R45" s="215"/>
      <c r="S45" s="103"/>
      <c r="T45" s="221" t="s">
        <v>196</v>
      </c>
      <c r="U45" s="103"/>
      <c r="V45" s="103"/>
      <c r="W45" s="103"/>
      <c r="X45" s="103"/>
      <c r="Y45" s="103"/>
      <c r="Z45" s="103"/>
    </row>
    <row r="46" ht="30.75" customHeight="1">
      <c r="A46" s="217">
        <v>1.0</v>
      </c>
      <c r="B46" s="244" t="s">
        <v>197</v>
      </c>
      <c r="C46" s="245"/>
      <c r="D46" s="238">
        <f t="shared" si="18"/>
        <v>3000000</v>
      </c>
      <c r="E46" s="220">
        <v>0.0</v>
      </c>
      <c r="F46" s="220">
        <v>3000000.0</v>
      </c>
      <c r="G46" s="222">
        <v>6200000.0</v>
      </c>
      <c r="H46" s="221">
        <f t="shared" si="20"/>
        <v>0</v>
      </c>
      <c r="I46" s="221">
        <f t="shared" si="23"/>
        <v>6200000</v>
      </c>
      <c r="J46" s="243">
        <f t="shared" si="21"/>
        <v>2500000</v>
      </c>
      <c r="K46" s="223">
        <v>0.0</v>
      </c>
      <c r="L46" s="220">
        <v>0.0</v>
      </c>
      <c r="M46" s="221">
        <v>2500000.0</v>
      </c>
      <c r="N46" s="243">
        <f t="shared" si="22"/>
        <v>5000000</v>
      </c>
      <c r="O46" s="224">
        <v>0.0</v>
      </c>
      <c r="P46" s="224">
        <v>0.0</v>
      </c>
      <c r="Q46" s="224">
        <v>5000000.0</v>
      </c>
      <c r="R46" s="215"/>
      <c r="S46" s="103"/>
      <c r="T46" s="221" t="s">
        <v>196</v>
      </c>
      <c r="U46" s="103"/>
      <c r="V46" s="103"/>
      <c r="W46" s="103"/>
      <c r="X46" s="103"/>
      <c r="Y46" s="103"/>
      <c r="Z46" s="103"/>
    </row>
    <row r="47" ht="19.5" customHeight="1">
      <c r="A47" s="103"/>
      <c r="B47" s="237" t="s">
        <v>198</v>
      </c>
      <c r="C47" s="71"/>
      <c r="D47" s="238">
        <f t="shared" si="18"/>
        <v>0</v>
      </c>
      <c r="E47" s="220">
        <v>0.0</v>
      </c>
      <c r="F47" s="220">
        <v>0.0</v>
      </c>
      <c r="G47" s="222">
        <f t="shared" ref="G47:G50" si="24">SUM(H47:I47)</f>
        <v>0</v>
      </c>
      <c r="H47" s="221">
        <f t="shared" si="20"/>
        <v>0</v>
      </c>
      <c r="I47" s="221">
        <v>0.0</v>
      </c>
      <c r="J47" s="222">
        <f t="shared" si="21"/>
        <v>0</v>
      </c>
      <c r="K47" s="224"/>
      <c r="L47" s="220">
        <v>0.0</v>
      </c>
      <c r="M47" s="221">
        <v>0.0</v>
      </c>
      <c r="N47" s="243">
        <f t="shared" si="22"/>
        <v>0</v>
      </c>
      <c r="O47" s="224"/>
      <c r="P47" s="220">
        <v>0.0</v>
      </c>
      <c r="Q47" s="221">
        <v>0.0</v>
      </c>
      <c r="R47" s="200"/>
      <c r="S47" s="103"/>
      <c r="T47" s="221"/>
      <c r="U47" s="103"/>
      <c r="V47" s="103"/>
      <c r="W47" s="103"/>
      <c r="X47" s="103"/>
      <c r="Y47" s="103"/>
      <c r="Z47" s="103"/>
    </row>
    <row r="48" ht="42.0" customHeight="1">
      <c r="A48" s="217">
        <v>9.0</v>
      </c>
      <c r="B48" s="237" t="s">
        <v>199</v>
      </c>
      <c r="C48" s="242"/>
      <c r="D48" s="219">
        <f t="shared" si="18"/>
        <v>871312</v>
      </c>
      <c r="E48" s="220">
        <v>0.0</v>
      </c>
      <c r="F48" s="221">
        <v>871312.0</v>
      </c>
      <c r="G48" s="222">
        <f t="shared" si="24"/>
        <v>2253654</v>
      </c>
      <c r="H48" s="221">
        <f t="shared" si="20"/>
        <v>0</v>
      </c>
      <c r="I48" s="221">
        <v>2253654.0</v>
      </c>
      <c r="J48" s="222">
        <f t="shared" si="21"/>
        <v>2407049.758</v>
      </c>
      <c r="K48" s="224">
        <v>0.0</v>
      </c>
      <c r="L48" s="221">
        <v>0.0</v>
      </c>
      <c r="M48" s="220">
        <v>2407049.75784488</v>
      </c>
      <c r="N48" s="222">
        <f t="shared" si="22"/>
        <v>2407050</v>
      </c>
      <c r="O48" s="224">
        <v>0.0</v>
      </c>
      <c r="P48" s="224">
        <v>0.0</v>
      </c>
      <c r="Q48" s="223">
        <v>2407050.0</v>
      </c>
      <c r="R48" s="215"/>
      <c r="S48" s="103"/>
      <c r="T48" s="221"/>
      <c r="U48" s="103"/>
      <c r="V48" s="103"/>
      <c r="W48" s="103"/>
      <c r="X48" s="103"/>
      <c r="Y48" s="103"/>
      <c r="Z48" s="103"/>
    </row>
    <row r="49" ht="19.5" customHeight="1">
      <c r="A49" s="217"/>
      <c r="B49" s="237" t="s">
        <v>200</v>
      </c>
      <c r="C49" s="71"/>
      <c r="D49" s="238">
        <f t="shared" si="18"/>
        <v>0</v>
      </c>
      <c r="E49" s="220">
        <v>0.0</v>
      </c>
      <c r="F49" s="220">
        <v>0.0</v>
      </c>
      <c r="G49" s="243">
        <f t="shared" si="24"/>
        <v>0</v>
      </c>
      <c r="H49" s="220">
        <f t="shared" si="20"/>
        <v>0</v>
      </c>
      <c r="I49" s="220">
        <v>0.0</v>
      </c>
      <c r="J49" s="243">
        <f t="shared" si="21"/>
        <v>0</v>
      </c>
      <c r="K49" s="223">
        <v>0.0</v>
      </c>
      <c r="L49" s="220">
        <v>0.0</v>
      </c>
      <c r="M49" s="220">
        <v>0.0</v>
      </c>
      <c r="N49" s="243">
        <f t="shared" si="22"/>
        <v>0</v>
      </c>
      <c r="O49" s="223"/>
      <c r="P49" s="220">
        <v>0.0</v>
      </c>
      <c r="Q49" s="220">
        <v>0.0</v>
      </c>
      <c r="R49" s="246"/>
      <c r="S49" s="103"/>
      <c r="T49" s="220"/>
      <c r="U49" s="103"/>
      <c r="V49" s="103"/>
      <c r="W49" s="103"/>
      <c r="X49" s="103"/>
      <c r="Y49" s="103"/>
      <c r="Z49" s="103"/>
    </row>
    <row r="50" ht="19.5" customHeight="1">
      <c r="A50" s="217"/>
      <c r="B50" s="237" t="s">
        <v>201</v>
      </c>
      <c r="C50" s="71"/>
      <c r="D50" s="238">
        <f t="shared" si="18"/>
        <v>0</v>
      </c>
      <c r="E50" s="220">
        <v>0.0</v>
      </c>
      <c r="F50" s="220">
        <v>0.0</v>
      </c>
      <c r="G50" s="243">
        <f t="shared" si="24"/>
        <v>0</v>
      </c>
      <c r="H50" s="220">
        <f t="shared" si="20"/>
        <v>0</v>
      </c>
      <c r="I50" s="220">
        <v>0.0</v>
      </c>
      <c r="J50" s="243">
        <f t="shared" si="21"/>
        <v>0</v>
      </c>
      <c r="K50" s="223">
        <v>0.0</v>
      </c>
      <c r="L50" s="220"/>
      <c r="M50" s="220">
        <v>0.0</v>
      </c>
      <c r="N50" s="243">
        <f t="shared" si="22"/>
        <v>0</v>
      </c>
      <c r="O50" s="223"/>
      <c r="P50" s="220">
        <v>0.0</v>
      </c>
      <c r="Q50" s="220">
        <v>0.0</v>
      </c>
      <c r="R50" s="246"/>
      <c r="S50" s="103"/>
      <c r="T50" s="220"/>
      <c r="U50" s="103"/>
      <c r="V50" s="103"/>
      <c r="W50" s="103"/>
      <c r="X50" s="103"/>
      <c r="Y50" s="103"/>
      <c r="Z50" s="103"/>
    </row>
    <row r="51" ht="19.5" customHeight="1">
      <c r="A51" s="247"/>
      <c r="B51" s="248" t="s">
        <v>202</v>
      </c>
      <c r="C51" s="71"/>
      <c r="D51" s="249">
        <f t="shared" ref="D51:F51" si="25">SUM(D44:D50,D33,D34,D37,D39,D41,D43)</f>
        <v>42568495.97</v>
      </c>
      <c r="E51" s="249">
        <f t="shared" si="25"/>
        <v>0</v>
      </c>
      <c r="F51" s="249">
        <f t="shared" si="25"/>
        <v>42568495.97</v>
      </c>
      <c r="G51" s="250">
        <f t="shared" ref="G51:H51" si="26">SUM(G43:G50,G33,G34,G37,G39,G41)</f>
        <v>86768271.42</v>
      </c>
      <c r="H51" s="251">
        <f t="shared" si="26"/>
        <v>0</v>
      </c>
      <c r="I51" s="249">
        <f>SUM(I44:I50,I33,I34,I37,I39,I41,I43)</f>
        <v>86768271.42</v>
      </c>
      <c r="J51" s="249">
        <f t="shared" ref="J51:Q51" si="27">SUM(J33,J34,J36,J37,J39,J41,J43,J44,J45,J46,J47,J48,J49,J50)</f>
        <v>44628207.31</v>
      </c>
      <c r="K51" s="249">
        <f t="shared" si="27"/>
        <v>12715873.14</v>
      </c>
      <c r="L51" s="249">
        <f t="shared" si="27"/>
        <v>2500000</v>
      </c>
      <c r="M51" s="249">
        <f t="shared" si="27"/>
        <v>29412334.18</v>
      </c>
      <c r="N51" s="249">
        <f t="shared" si="27"/>
        <v>87739734.47</v>
      </c>
      <c r="O51" s="249">
        <f t="shared" si="27"/>
        <v>24845360.56</v>
      </c>
      <c r="P51" s="249">
        <f t="shared" si="27"/>
        <v>5000000</v>
      </c>
      <c r="Q51" s="249">
        <f t="shared" si="27"/>
        <v>57894373.92</v>
      </c>
      <c r="R51" s="103"/>
      <c r="S51" s="103"/>
      <c r="T51" s="249"/>
      <c r="U51" s="103"/>
      <c r="V51" s="103"/>
      <c r="W51" s="103"/>
      <c r="X51" s="103"/>
      <c r="Y51" s="103"/>
      <c r="Z51" s="103"/>
    </row>
    <row r="52" ht="19.5" hidden="1" customHeight="1">
      <c r="A52" s="148"/>
      <c r="B52" s="252"/>
      <c r="C52" s="252"/>
      <c r="D52" s="252"/>
      <c r="E52" s="252"/>
      <c r="F52" s="253">
        <v>4.2568495893800735E7</v>
      </c>
      <c r="G52" s="252"/>
      <c r="H52" s="252"/>
      <c r="I52" s="253">
        <v>4.4199775831085324E7</v>
      </c>
      <c r="J52" s="253"/>
      <c r="K52" s="253"/>
      <c r="L52" s="253"/>
      <c r="M52" s="253"/>
      <c r="N52" s="253"/>
      <c r="O52" s="253"/>
      <c r="P52" s="253"/>
      <c r="Q52" s="253"/>
      <c r="R52" s="103"/>
      <c r="S52" s="103"/>
      <c r="T52" s="103"/>
      <c r="U52" s="103"/>
      <c r="V52" s="103"/>
      <c r="W52" s="103"/>
      <c r="X52" s="103"/>
      <c r="Y52" s="103"/>
      <c r="Z52" s="103"/>
    </row>
    <row r="53" ht="19.5" hidden="1" customHeight="1">
      <c r="A53" s="148"/>
      <c r="B53" s="252"/>
      <c r="C53" s="252"/>
      <c r="D53" s="252"/>
      <c r="E53" s="252"/>
      <c r="F53" s="253">
        <f>+F51-F52</f>
        <v>0.07206929475</v>
      </c>
      <c r="G53" s="253"/>
      <c r="H53" s="253"/>
      <c r="I53" s="253">
        <f>+I51-I52</f>
        <v>42568495.59</v>
      </c>
      <c r="J53" s="253"/>
      <c r="K53" s="253"/>
      <c r="L53" s="253"/>
      <c r="M53" s="253"/>
      <c r="N53" s="253"/>
      <c r="O53" s="253"/>
      <c r="P53" s="253"/>
      <c r="Q53" s="253"/>
      <c r="R53" s="252"/>
      <c r="S53" s="103"/>
      <c r="T53" s="103"/>
      <c r="U53" s="103"/>
      <c r="V53" s="103"/>
      <c r="W53" s="103"/>
      <c r="X53" s="103"/>
      <c r="Y53" s="103"/>
      <c r="Z53" s="103"/>
    </row>
    <row r="54" ht="12.75" customHeight="1">
      <c r="A54" s="103"/>
      <c r="B54" s="103" t="s">
        <v>203</v>
      </c>
      <c r="C54" s="103"/>
      <c r="D54" s="254"/>
      <c r="E54" s="254"/>
      <c r="F54" s="254"/>
      <c r="G54" s="254"/>
      <c r="H54" s="254"/>
      <c r="I54" s="254"/>
      <c r="J54" s="254"/>
      <c r="K54" s="254"/>
      <c r="L54" s="254"/>
      <c r="M54" s="254"/>
      <c r="N54" s="254"/>
      <c r="O54" s="254"/>
      <c r="P54" s="254"/>
      <c r="Q54" s="254"/>
      <c r="R54" s="103"/>
      <c r="S54" s="103"/>
      <c r="T54" s="103"/>
      <c r="U54" s="103"/>
      <c r="V54" s="103"/>
      <c r="W54" s="103"/>
      <c r="X54" s="103"/>
      <c r="Y54" s="103"/>
      <c r="Z54" s="103"/>
    </row>
    <row r="55" ht="12.75" customHeight="1">
      <c r="A55" s="103"/>
      <c r="B55" s="255" t="s">
        <v>204</v>
      </c>
      <c r="C55" s="53"/>
      <c r="D55" s="53"/>
      <c r="E55" s="53"/>
      <c r="F55" s="53"/>
      <c r="G55" s="53"/>
      <c r="H55" s="53"/>
      <c r="I55" s="53"/>
      <c r="J55" s="256"/>
      <c r="K55" s="256"/>
      <c r="L55" s="256"/>
      <c r="M55" s="257"/>
      <c r="N55" s="256"/>
      <c r="O55" s="256"/>
      <c r="P55" s="258"/>
      <c r="Q55" s="259"/>
      <c r="R55" s="103"/>
      <c r="S55" s="103"/>
      <c r="T55" s="103"/>
      <c r="U55" s="103"/>
      <c r="V55" s="103"/>
      <c r="W55" s="103"/>
      <c r="X55" s="103"/>
      <c r="Y55" s="103"/>
      <c r="Z55" s="103"/>
    </row>
    <row r="56" ht="12.75" customHeight="1">
      <c r="A56" s="103"/>
      <c r="B56" s="255" t="s">
        <v>205</v>
      </c>
      <c r="C56" s="53"/>
      <c r="D56" s="53"/>
      <c r="E56" s="53"/>
      <c r="F56" s="53"/>
      <c r="G56" s="53"/>
      <c r="H56" s="53"/>
      <c r="I56" s="53"/>
      <c r="J56" s="256"/>
      <c r="K56" s="257"/>
      <c r="L56" s="256"/>
      <c r="M56" s="257"/>
      <c r="N56" s="257"/>
      <c r="O56" s="257"/>
      <c r="P56" s="256"/>
      <c r="Q56" s="256"/>
      <c r="R56" s="103"/>
      <c r="S56" s="103"/>
      <c r="T56" s="103"/>
      <c r="U56" s="103"/>
      <c r="V56" s="103"/>
      <c r="W56" s="103"/>
      <c r="X56" s="103"/>
      <c r="Y56" s="103"/>
      <c r="Z56" s="103"/>
    </row>
    <row r="57" ht="12.75" customHeight="1">
      <c r="A57" s="103"/>
      <c r="B57" s="256" t="s">
        <v>206</v>
      </c>
      <c r="C57" s="256"/>
      <c r="D57" s="256"/>
      <c r="E57" s="256"/>
      <c r="F57" s="260"/>
      <c r="G57" s="256"/>
      <c r="H57" s="256"/>
      <c r="I57" s="256"/>
      <c r="J57" s="256"/>
      <c r="K57" s="256"/>
      <c r="L57" s="256"/>
      <c r="M57" s="256"/>
      <c r="N57" s="256"/>
      <c r="O57" s="258"/>
      <c r="P57" s="256"/>
      <c r="Q57" s="258"/>
      <c r="R57" s="103"/>
      <c r="S57" s="103"/>
      <c r="T57" s="103"/>
      <c r="U57" s="103"/>
      <c r="V57" s="103"/>
      <c r="W57" s="103"/>
      <c r="X57" s="103"/>
      <c r="Y57" s="103"/>
      <c r="Z57" s="103"/>
    </row>
    <row r="58" ht="12.75" customHeight="1">
      <c r="A58" s="103"/>
      <c r="B58" s="103" t="s">
        <v>207</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ht="12.75" customHeight="1">
      <c r="A59" s="103"/>
      <c r="B59" s="103" t="s">
        <v>208</v>
      </c>
      <c r="C59" s="103"/>
      <c r="D59" s="103"/>
      <c r="E59" s="103"/>
      <c r="F59" s="103"/>
      <c r="G59" s="103"/>
      <c r="H59" s="103"/>
      <c r="I59" s="103"/>
      <c r="J59" s="261" t="s">
        <v>209</v>
      </c>
      <c r="K59" s="261"/>
      <c r="L59" s="149"/>
      <c r="M59" s="149"/>
      <c r="N59" s="149"/>
      <c r="O59" s="149"/>
      <c r="P59" s="149"/>
      <c r="Q59" s="149"/>
      <c r="R59" s="103"/>
      <c r="S59" s="103"/>
      <c r="T59" s="103"/>
      <c r="U59" s="103"/>
      <c r="V59" s="103"/>
      <c r="W59" s="103"/>
      <c r="X59" s="103"/>
      <c r="Y59" s="103"/>
      <c r="Z59" s="103"/>
    </row>
    <row r="60" ht="12.75" customHeight="1">
      <c r="A60" s="103"/>
      <c r="B60" s="149"/>
      <c r="C60" s="103"/>
      <c r="D60" s="103"/>
      <c r="E60" s="103"/>
      <c r="F60" s="188"/>
      <c r="G60" s="103"/>
      <c r="H60" s="103"/>
      <c r="I60" s="103"/>
      <c r="J60" s="262" t="s">
        <v>210</v>
      </c>
      <c r="K60" s="71"/>
      <c r="L60" s="72"/>
      <c r="M60" s="263" t="s">
        <v>211</v>
      </c>
      <c r="N60" s="72"/>
      <c r="O60" s="264"/>
      <c r="P60" s="265"/>
      <c r="Q60" s="265"/>
      <c r="R60" s="103"/>
      <c r="S60" s="103"/>
      <c r="T60" s="103"/>
      <c r="U60" s="103"/>
      <c r="V60" s="103"/>
      <c r="W60" s="103"/>
      <c r="X60" s="103"/>
      <c r="Y60" s="103"/>
      <c r="Z60" s="103"/>
    </row>
    <row r="61" ht="12.75" customHeight="1">
      <c r="A61" s="103"/>
      <c r="B61" s="149"/>
      <c r="C61" s="103"/>
      <c r="D61" s="103"/>
      <c r="E61" s="103"/>
      <c r="F61" s="103"/>
      <c r="G61" s="103"/>
      <c r="H61" s="103"/>
      <c r="I61" s="103"/>
      <c r="J61" s="266" t="s">
        <v>128</v>
      </c>
      <c r="K61" s="266"/>
      <c r="L61" s="266" t="s">
        <v>212</v>
      </c>
      <c r="M61" s="267" t="s">
        <v>128</v>
      </c>
      <c r="N61" s="268" t="s">
        <v>129</v>
      </c>
      <c r="O61" s="269"/>
      <c r="P61" s="103"/>
      <c r="Q61" s="103"/>
      <c r="R61" s="103"/>
      <c r="S61" s="103"/>
      <c r="T61" s="103"/>
      <c r="U61" s="103"/>
      <c r="V61" s="103"/>
      <c r="W61" s="103"/>
      <c r="X61" s="103"/>
      <c r="Y61" s="103"/>
      <c r="Z61" s="103"/>
    </row>
    <row r="62" ht="12.75" customHeight="1">
      <c r="A62" s="103"/>
      <c r="B62" s="149"/>
      <c r="C62" s="103"/>
      <c r="D62" s="103"/>
      <c r="E62" s="103"/>
      <c r="F62" s="103"/>
      <c r="G62" s="103"/>
      <c r="H62" s="103"/>
      <c r="I62" s="103"/>
      <c r="J62" s="270">
        <f>'2-Tuit &amp; Oth NGF Rev'!G22-'2-Tuit &amp; Oth NGF Rev'!F22-'3-Academic-Financial'!M51</f>
        <v>0.1730089337</v>
      </c>
      <c r="K62" s="270"/>
      <c r="L62" s="270">
        <f>'2-Tuit &amp; Oth NGF Rev'!H22-'2-Tuit &amp; Oth NGF Rev'!F22-'3-Academic-Financial'!Q51</f>
        <v>-0.07766129076</v>
      </c>
      <c r="M62" s="271"/>
      <c r="N62" s="272"/>
      <c r="O62" s="273"/>
      <c r="P62" s="103"/>
      <c r="Q62" s="103"/>
      <c r="R62" s="103"/>
      <c r="S62" s="103"/>
      <c r="T62" s="103"/>
      <c r="U62" s="103"/>
      <c r="V62" s="103"/>
      <c r="W62" s="103"/>
      <c r="X62" s="103"/>
      <c r="Y62" s="103"/>
      <c r="Z62" s="103"/>
    </row>
    <row r="63" ht="12.75" customHeight="1">
      <c r="A63" s="103"/>
      <c r="B63" s="149"/>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ht="12.75" customHeight="1">
      <c r="A64" s="103"/>
      <c r="B64" s="149"/>
      <c r="C64" s="103"/>
      <c r="D64" s="103"/>
      <c r="E64" s="103"/>
      <c r="F64" s="103"/>
      <c r="G64" s="103"/>
      <c r="H64" s="103"/>
      <c r="I64" s="103"/>
      <c r="J64" s="274"/>
      <c r="K64" s="274"/>
      <c r="L64" s="274"/>
      <c r="M64" s="103"/>
      <c r="N64" s="103"/>
      <c r="O64" s="103"/>
      <c r="P64" s="103"/>
      <c r="Q64" s="103"/>
      <c r="R64" s="103"/>
      <c r="S64" s="103"/>
      <c r="T64" s="103"/>
      <c r="U64" s="103"/>
      <c r="V64" s="103"/>
      <c r="W64" s="103"/>
      <c r="X64" s="103"/>
      <c r="Y64" s="103"/>
      <c r="Z64" s="103"/>
    </row>
    <row r="65" ht="12.75" customHeight="1">
      <c r="A65" s="103"/>
      <c r="B65" s="103"/>
      <c r="C65" s="103"/>
      <c r="D65" s="103"/>
      <c r="E65" s="103"/>
      <c r="F65" s="103"/>
      <c r="G65" s="103"/>
      <c r="H65" s="103"/>
      <c r="I65" s="103"/>
      <c r="J65" s="275"/>
      <c r="K65" s="275"/>
      <c r="L65" s="275"/>
      <c r="M65" s="103"/>
      <c r="N65" s="103"/>
      <c r="O65" s="103"/>
      <c r="P65" s="103"/>
      <c r="Q65" s="103"/>
      <c r="R65" s="103"/>
      <c r="S65" s="103"/>
      <c r="T65" s="103"/>
      <c r="U65" s="103"/>
      <c r="V65" s="103"/>
      <c r="W65" s="103"/>
      <c r="X65" s="103"/>
      <c r="Y65" s="103"/>
      <c r="Z65" s="103"/>
    </row>
    <row r="66" ht="12.75" customHeight="1">
      <c r="A66" s="103"/>
      <c r="B66" s="103"/>
      <c r="C66" s="103"/>
      <c r="D66" s="103"/>
      <c r="E66" s="103"/>
      <c r="F66" s="103"/>
      <c r="G66" s="103"/>
      <c r="H66" s="103"/>
      <c r="I66" s="276"/>
      <c r="J66" s="274"/>
      <c r="K66" s="274"/>
      <c r="L66" s="274"/>
      <c r="M66" s="254"/>
      <c r="N66" s="103"/>
      <c r="O66" s="103"/>
      <c r="P66" s="103"/>
      <c r="Q66" s="103"/>
      <c r="R66" s="103"/>
      <c r="S66" s="103"/>
      <c r="T66" s="103"/>
      <c r="U66" s="103"/>
      <c r="V66" s="103"/>
      <c r="W66" s="103"/>
      <c r="X66" s="103"/>
      <c r="Y66" s="103"/>
      <c r="Z66" s="103"/>
    </row>
    <row r="67" ht="12.75" customHeight="1">
      <c r="A67" s="103"/>
      <c r="B67" s="103"/>
      <c r="C67" s="103"/>
      <c r="D67" s="103"/>
      <c r="E67" s="103"/>
      <c r="F67" s="103"/>
      <c r="G67" s="103"/>
      <c r="H67" s="103"/>
      <c r="I67" s="276"/>
      <c r="J67" s="275"/>
      <c r="K67" s="275"/>
      <c r="L67" s="275"/>
      <c r="M67" s="254"/>
      <c r="N67" s="103"/>
      <c r="O67" s="103"/>
      <c r="P67" s="103"/>
      <c r="Q67" s="103"/>
      <c r="R67" s="103"/>
      <c r="S67" s="103"/>
      <c r="T67" s="103"/>
      <c r="U67" s="103"/>
      <c r="V67" s="103"/>
      <c r="W67" s="103"/>
      <c r="X67" s="103"/>
      <c r="Y67" s="103"/>
      <c r="Z67" s="103"/>
    </row>
    <row r="68" ht="12.75" customHeight="1">
      <c r="A68" s="103"/>
      <c r="B68" s="103"/>
      <c r="C68" s="103"/>
      <c r="D68" s="103"/>
      <c r="E68" s="103"/>
      <c r="F68" s="103"/>
      <c r="G68" s="103"/>
      <c r="H68" s="188"/>
      <c r="I68" s="261"/>
      <c r="J68" s="277"/>
      <c r="K68" s="277"/>
      <c r="L68" s="277"/>
      <c r="M68" s="103"/>
      <c r="N68" s="103"/>
      <c r="O68" s="103"/>
      <c r="P68" s="103"/>
      <c r="Q68" s="103"/>
      <c r="R68" s="103"/>
      <c r="S68" s="103"/>
      <c r="T68" s="103"/>
      <c r="U68" s="103"/>
      <c r="V68" s="103"/>
      <c r="W68" s="103"/>
      <c r="X68" s="103"/>
      <c r="Y68" s="103"/>
      <c r="Z68" s="103"/>
    </row>
    <row r="69" ht="12.75" customHeight="1">
      <c r="A69" s="103"/>
      <c r="B69" s="103"/>
      <c r="C69" s="103"/>
      <c r="D69" s="103"/>
      <c r="E69" s="103"/>
      <c r="F69" s="103"/>
      <c r="G69" s="103"/>
      <c r="H69" s="188"/>
      <c r="I69" s="103"/>
      <c r="J69" s="103"/>
      <c r="K69" s="103"/>
      <c r="L69" s="103"/>
      <c r="M69" s="103"/>
      <c r="N69" s="103"/>
      <c r="O69" s="103"/>
      <c r="P69" s="103"/>
      <c r="Q69" s="103"/>
      <c r="R69" s="103"/>
      <c r="S69" s="103"/>
      <c r="T69" s="103"/>
      <c r="U69" s="103"/>
      <c r="V69" s="103"/>
      <c r="W69" s="103"/>
      <c r="X69" s="103"/>
      <c r="Y69" s="103"/>
      <c r="Z69" s="103"/>
    </row>
    <row r="70" ht="12.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ht="12.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ht="12.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ht="12.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ht="12.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ht="12.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ht="12.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ht="12.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ht="12.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ht="12.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ht="12.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ht="12.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ht="12.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ht="12.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ht="12.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ht="12.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ht="12.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ht="12.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ht="12.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ht="12.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ht="12.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ht="12.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ht="12.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ht="12.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ht="12.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ht="12.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ht="12.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ht="12.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ht="12.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ht="12.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ht="12.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ht="12.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ht="12.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ht="12.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ht="12.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ht="12.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ht="12.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ht="12.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ht="12.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ht="12.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ht="12.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ht="12.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ht="12.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ht="12.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ht="12.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ht="12.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ht="12.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ht="12.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ht="12.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ht="12.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ht="12.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ht="12.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ht="12.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ht="12.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ht="12.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ht="12.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ht="12.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ht="12.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ht="12.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ht="12.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ht="12.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ht="12.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ht="12.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ht="12.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ht="12.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ht="12.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ht="12.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ht="12.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ht="12.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ht="12.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ht="12.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ht="12.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ht="12.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ht="12.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ht="12.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ht="12.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ht="12.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ht="12.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ht="12.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ht="12.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ht="12.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ht="12.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ht="12.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ht="12.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ht="12.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ht="12.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ht="12.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ht="12.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ht="12.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ht="12.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ht="12.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ht="12.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ht="12.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ht="12.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ht="12.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ht="12.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ht="12.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ht="12.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ht="12.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ht="12.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ht="12.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ht="12.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ht="12.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ht="12.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ht="12.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ht="12.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ht="12.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ht="12.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ht="12.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ht="12.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ht="12.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ht="12.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ht="12.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ht="12.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ht="12.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ht="12.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ht="12.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ht="12.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ht="12.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ht="12.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ht="12.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ht="12.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ht="12.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ht="12.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ht="12.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ht="12.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ht="12.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ht="12.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ht="12.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ht="12.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ht="12.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ht="12.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ht="12.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ht="12.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ht="12.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ht="12.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ht="12.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ht="12.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ht="12.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ht="12.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ht="12.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ht="12.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ht="12.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ht="12.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ht="12.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ht="12.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ht="12.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ht="12.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ht="12.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ht="12.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ht="12.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ht="12.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ht="12.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ht="12.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ht="12.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ht="12.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ht="12.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ht="12.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ht="12.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ht="12.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ht="12.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ht="12.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ht="12.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ht="12.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ht="12.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ht="12.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ht="12.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ht="12.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ht="12.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ht="12.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ht="12.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ht="12.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ht="12.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ht="12.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ht="12.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ht="12.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ht="12.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ht="12.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ht="12.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ht="12.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ht="12.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ht="12.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ht="12.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ht="12.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ht="12.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ht="12.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ht="12.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ht="12.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ht="12.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ht="12.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ht="12.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ht="12.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ht="12.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ht="12.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ht="12.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ht="12.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ht="12.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ht="12.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ht="12.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ht="12.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ht="12.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ht="12.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ht="12.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ht="12.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ht="12.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ht="12.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ht="12.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ht="12.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ht="12.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ht="12.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ht="12.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ht="12.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ht="12.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ht="12.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ht="12.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ht="12.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ht="12.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ht="12.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ht="12.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ht="12.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ht="12.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ht="12.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ht="12.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ht="12.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ht="12.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ht="12.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ht="12.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ht="12.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ht="12.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ht="12.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ht="12.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ht="12.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ht="12.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ht="12.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ht="12.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ht="12.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ht="12.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ht="12.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ht="12.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ht="12.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ht="12.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ht="12.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ht="12.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ht="12.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ht="12.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ht="12.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ht="12.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ht="12.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ht="12.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ht="12.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ht="12.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ht="12.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ht="12.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ht="12.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ht="12.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ht="12.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ht="12.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ht="12.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ht="12.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ht="12.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ht="12.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ht="12.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ht="12.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ht="12.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ht="12.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ht="12.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ht="12.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ht="12.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ht="12.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ht="12.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ht="12.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ht="12.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ht="12.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ht="12.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ht="12.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ht="12.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ht="12.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ht="12.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ht="12.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ht="12.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ht="12.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ht="12.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ht="12.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ht="12.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ht="12.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ht="12.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ht="12.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ht="12.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ht="12.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ht="12.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ht="12.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ht="12.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ht="12.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ht="12.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ht="12.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ht="12.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ht="12.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ht="12.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ht="12.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ht="12.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ht="12.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ht="12.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ht="12.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ht="12.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ht="12.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ht="12.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ht="12.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ht="12.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ht="12.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ht="12.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ht="12.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ht="12.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ht="12.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ht="12.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ht="12.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ht="12.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ht="12.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ht="12.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ht="12.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ht="12.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ht="12.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ht="12.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ht="12.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ht="12.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ht="12.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ht="12.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ht="12.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ht="12.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ht="12.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ht="12.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ht="12.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ht="12.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ht="12.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ht="12.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ht="12.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ht="12.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ht="12.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ht="12.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ht="12.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ht="12.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ht="12.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ht="12.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ht="12.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ht="12.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ht="12.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ht="12.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ht="12.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ht="12.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ht="12.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ht="12.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ht="12.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ht="12.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ht="12.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ht="12.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ht="12.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ht="12.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ht="12.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ht="12.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ht="12.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ht="12.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ht="12.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ht="12.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ht="12.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ht="12.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ht="12.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ht="12.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ht="12.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ht="12.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ht="12.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ht="12.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ht="12.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ht="12.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ht="12.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ht="12.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ht="12.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ht="12.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ht="12.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ht="12.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ht="12.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ht="12.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ht="12.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ht="12.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ht="12.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ht="12.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ht="12.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ht="12.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ht="12.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ht="12.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ht="12.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ht="12.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ht="12.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ht="12.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ht="12.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ht="12.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ht="12.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ht="12.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ht="12.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ht="12.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ht="12.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ht="12.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ht="12.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ht="12.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ht="12.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ht="12.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ht="12.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ht="12.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ht="12.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ht="12.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ht="12.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ht="12.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ht="12.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ht="12.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ht="12.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ht="12.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ht="12.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ht="12.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ht="12.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ht="12.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ht="12.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ht="12.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ht="12.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ht="12.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ht="12.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ht="12.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ht="12.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ht="12.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ht="12.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ht="12.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ht="12.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ht="12.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ht="12.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ht="12.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ht="12.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ht="12.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ht="12.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ht="12.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ht="12.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ht="12.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ht="12.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ht="12.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ht="12.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ht="12.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ht="12.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ht="12.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ht="12.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ht="12.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ht="12.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ht="12.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ht="12.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ht="12.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ht="12.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ht="12.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ht="12.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ht="12.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ht="12.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ht="12.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ht="12.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ht="12.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ht="12.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ht="12.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ht="12.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ht="12.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ht="12.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ht="12.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ht="12.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ht="12.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ht="12.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ht="12.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ht="12.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ht="12.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ht="12.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ht="12.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ht="12.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ht="12.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ht="12.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ht="12.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ht="12.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ht="12.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ht="12.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ht="12.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ht="12.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ht="12.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ht="12.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ht="12.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ht="12.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ht="12.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ht="12.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ht="12.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ht="12.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ht="12.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ht="12.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ht="12.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ht="12.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ht="12.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ht="12.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ht="12.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ht="12.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ht="12.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ht="12.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ht="12.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ht="12.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ht="12.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ht="12.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ht="12.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ht="12.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ht="12.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ht="12.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ht="12.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ht="12.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ht="12.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ht="12.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ht="12.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ht="12.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ht="12.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ht="12.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ht="12.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ht="12.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ht="12.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ht="12.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ht="12.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ht="12.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ht="12.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ht="12.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ht="12.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ht="12.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ht="12.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ht="12.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ht="12.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ht="12.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ht="12.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ht="12.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ht="12.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ht="12.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ht="12.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ht="12.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ht="12.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ht="12.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ht="12.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ht="12.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ht="12.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ht="12.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ht="12.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ht="12.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ht="12.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ht="12.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ht="12.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ht="12.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ht="12.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ht="12.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ht="12.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ht="12.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ht="12.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ht="12.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ht="12.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ht="12.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ht="12.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ht="12.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ht="12.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ht="12.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ht="12.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ht="12.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ht="12.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ht="12.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ht="12.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ht="12.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ht="12.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ht="12.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ht="12.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ht="12.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ht="12.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ht="12.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ht="12.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ht="12.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ht="12.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ht="12.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ht="12.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ht="12.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ht="12.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ht="12.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ht="12.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ht="12.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ht="12.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ht="12.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ht="12.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ht="12.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ht="12.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ht="12.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ht="12.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ht="12.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ht="12.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ht="12.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ht="12.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ht="12.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ht="12.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ht="12.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ht="12.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ht="12.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ht="12.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ht="12.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ht="12.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ht="12.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ht="12.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ht="12.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ht="12.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ht="12.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ht="12.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ht="12.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ht="12.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ht="12.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ht="12.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ht="12.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ht="12.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ht="12.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ht="12.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ht="12.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ht="12.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ht="12.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ht="12.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ht="12.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ht="12.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ht="12.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ht="12.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ht="12.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ht="12.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ht="12.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ht="12.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ht="12.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ht="12.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ht="12.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ht="12.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ht="12.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ht="12.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ht="12.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ht="12.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ht="12.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ht="12.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ht="12.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ht="12.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ht="12.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ht="12.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ht="12.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ht="12.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ht="12.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ht="12.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ht="12.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ht="12.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ht="12.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ht="12.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ht="12.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ht="12.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ht="12.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ht="12.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ht="12.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ht="12.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ht="12.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ht="12.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ht="12.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ht="12.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ht="12.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ht="12.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ht="12.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ht="12.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ht="12.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ht="12.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ht="12.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ht="12.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ht="12.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ht="12.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ht="12.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ht="12.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ht="12.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ht="12.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ht="12.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ht="12.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ht="12.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ht="12.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ht="12.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ht="12.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ht="12.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ht="12.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ht="12.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ht="12.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ht="12.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ht="12.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ht="12.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ht="12.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ht="12.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ht="12.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ht="12.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ht="12.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ht="12.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ht="12.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ht="12.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ht="12.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ht="12.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ht="12.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ht="12.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ht="12.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ht="12.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ht="12.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ht="12.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ht="12.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ht="12.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ht="12.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ht="12.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ht="12.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ht="12.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ht="12.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ht="12.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ht="12.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ht="12.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ht="12.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ht="12.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ht="12.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ht="12.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ht="12.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ht="12.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ht="12.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ht="12.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ht="12.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ht="12.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ht="12.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ht="12.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ht="12.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ht="12.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ht="12.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ht="12.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ht="12.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ht="12.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ht="12.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ht="12.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ht="12.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ht="12.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ht="12.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ht="12.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ht="12.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ht="12.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ht="12.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ht="12.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ht="12.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ht="12.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ht="12.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ht="12.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ht="12.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ht="12.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ht="12.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ht="12.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ht="12.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ht="12.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ht="12.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ht="12.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ht="12.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ht="12.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ht="12.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ht="12.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ht="12.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ht="12.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ht="12.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ht="12.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ht="12.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ht="12.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ht="12.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ht="12.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ht="12.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ht="12.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ht="12.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ht="12.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ht="12.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ht="12.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ht="12.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ht="12.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ht="12.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ht="12.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ht="12.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ht="12.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ht="12.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ht="12.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ht="12.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ht="12.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ht="12.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ht="12.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ht="12.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ht="12.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ht="12.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ht="12.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ht="12.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ht="12.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ht="12.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ht="12.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ht="12.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ht="12.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ht="12.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ht="12.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ht="12.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ht="12.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ht="12.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ht="12.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ht="12.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ht="12.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ht="12.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ht="12.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ht="12.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ht="12.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ht="12.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ht="12.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ht="12.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ht="12.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ht="12.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ht="12.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ht="12.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ht="12.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ht="12.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ht="12.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ht="12.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ht="12.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ht="12.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ht="12.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ht="12.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ht="12.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ht="12.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ht="12.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ht="12.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ht="12.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ht="12.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ht="12.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ht="12.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ht="12.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ht="12.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ht="12.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ht="12.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ht="12.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ht="12.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ht="12.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ht="12.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ht="12.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ht="12.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ht="12.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ht="12.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ht="12.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ht="12.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ht="12.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ht="12.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ht="12.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ht="12.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ht="12.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ht="12.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ht="12.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ht="12.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ht="12.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ht="12.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ht="12.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ht="12.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ht="12.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ht="12.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ht="12.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ht="12.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ht="12.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ht="12.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ht="12.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ht="12.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ht="12.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ht="12.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ht="12.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ht="12.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ht="12.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ht="12.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ht="12.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ht="12.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ht="12.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ht="12.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ht="12.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ht="12.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ht="12.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ht="12.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ht="12.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ht="12.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ht="12.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ht="12.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ht="12.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ht="12.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ht="12.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ht="12.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ht="12.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ht="12.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ht="12.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ht="12.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ht="12.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ht="12.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ht="12.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ht="12.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ht="12.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ht="12.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ht="12.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ht="12.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ht="12.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ht="12.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ht="12.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ht="12.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ht="12.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ht="12.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ht="12.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ht="12.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ht="12.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ht="12.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ht="12.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ht="12.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ht="12.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ht="12.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ht="12.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ht="12.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ht="12.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ht="12.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ht="12.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ht="12.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ht="12.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ht="12.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ht="12.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ht="12.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ht="12.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ht="12.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ht="12.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ht="12.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ht="12.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ht="12.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ht="12.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ht="12.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ht="12.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ht="12.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ht="12.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ht="12.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ht="12.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40">
    <mergeCell ref="D8:Q8"/>
    <mergeCell ref="R8:R10"/>
    <mergeCell ref="T8:T10"/>
    <mergeCell ref="D9:F9"/>
    <mergeCell ref="G9:I9"/>
    <mergeCell ref="J9:M9"/>
    <mergeCell ref="N9:Q9"/>
    <mergeCell ref="A2:I2"/>
    <mergeCell ref="A4:R5"/>
    <mergeCell ref="A6:A10"/>
    <mergeCell ref="B6:R6"/>
    <mergeCell ref="D7:Q7"/>
    <mergeCell ref="B8:B10"/>
    <mergeCell ref="C8:C10"/>
    <mergeCell ref="J31:M31"/>
    <mergeCell ref="N31:Q31"/>
    <mergeCell ref="A11:A14"/>
    <mergeCell ref="A16:A17"/>
    <mergeCell ref="C16:C17"/>
    <mergeCell ref="A29:R29"/>
    <mergeCell ref="B31:C31"/>
    <mergeCell ref="D31:F31"/>
    <mergeCell ref="G31:I31"/>
    <mergeCell ref="B32:C32"/>
    <mergeCell ref="B33:C33"/>
    <mergeCell ref="B34:C34"/>
    <mergeCell ref="B35:C35"/>
    <mergeCell ref="B41:C41"/>
    <mergeCell ref="B42:C42"/>
    <mergeCell ref="B43:C43"/>
    <mergeCell ref="B56:I56"/>
    <mergeCell ref="J60:L60"/>
    <mergeCell ref="M60:N60"/>
    <mergeCell ref="B44:C44"/>
    <mergeCell ref="B47:C47"/>
    <mergeCell ref="B48:C48"/>
    <mergeCell ref="B49:C49"/>
    <mergeCell ref="B50:C50"/>
    <mergeCell ref="B51:C51"/>
    <mergeCell ref="B55:I55"/>
  </mergeCells>
  <printOptions/>
  <pageMargins bottom="0.5" footer="0.0" header="0.0" left="0.7" right="0.45" top="0.25"/>
  <pageSetup fitToHeight="0" paperSize="5"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outlineLevelCol="1"/>
  <cols>
    <col customWidth="1" min="1" max="1" width="8.71"/>
    <col customWidth="1" min="2" max="2" width="83.57"/>
    <col customWidth="1" min="3" max="3" width="6.71"/>
    <col customWidth="1" min="4" max="4" width="17.57"/>
    <col customWidth="1" min="5" max="5" width="14.57"/>
    <col customWidth="1" min="6" max="6" width="17.57"/>
    <col customWidth="1" min="7" max="8" width="15.57"/>
    <col customWidth="1" min="9" max="9" width="15.57" outlineLevel="1"/>
    <col customWidth="1" min="10" max="11" width="15.57"/>
    <col customWidth="1" min="12" max="12" width="15.57" outlineLevel="1"/>
    <col customWidth="1" min="13" max="13" width="15.57"/>
    <col customWidth="1" min="14" max="14" width="68.57"/>
    <col customWidth="1" min="15" max="15" width="3.57"/>
    <col customWidth="1" min="16" max="16" width="60.71"/>
    <col customWidth="1" min="17" max="26" width="8.71"/>
  </cols>
  <sheetData>
    <row r="1" ht="19.5" customHeight="1">
      <c r="A1" s="68" t="s">
        <v>213</v>
      </c>
      <c r="B1" s="278"/>
      <c r="C1" s="278"/>
      <c r="D1" s="278"/>
      <c r="E1" s="68"/>
      <c r="F1" s="68"/>
      <c r="G1" s="68"/>
      <c r="H1" s="68"/>
      <c r="I1" s="68"/>
      <c r="J1" s="68"/>
      <c r="K1" s="68"/>
      <c r="L1" s="68"/>
      <c r="M1" s="68"/>
      <c r="N1" s="49"/>
      <c r="O1" s="49"/>
      <c r="P1" s="49"/>
      <c r="Q1" s="49"/>
      <c r="R1" s="49"/>
      <c r="S1" s="49"/>
      <c r="T1" s="49"/>
      <c r="U1" s="49"/>
      <c r="V1" s="49"/>
      <c r="W1" s="49"/>
      <c r="X1" s="49"/>
      <c r="Y1" s="49"/>
      <c r="Z1" s="49"/>
    </row>
    <row r="2" ht="19.5" customHeight="1">
      <c r="A2" s="69" t="str">
        <f>+'Institution ID'!C3</f>
        <v>George Mason University</v>
      </c>
      <c r="H2" s="69"/>
      <c r="I2" s="69"/>
      <c r="J2" s="69"/>
      <c r="K2" s="69"/>
      <c r="L2" s="69"/>
      <c r="M2" s="69"/>
      <c r="N2" s="49"/>
      <c r="O2" s="49"/>
      <c r="P2" s="49"/>
      <c r="Q2" s="49"/>
      <c r="R2" s="49"/>
      <c r="S2" s="49"/>
      <c r="T2" s="49"/>
      <c r="U2" s="49"/>
      <c r="V2" s="49"/>
      <c r="W2" s="49"/>
      <c r="X2" s="49"/>
      <c r="Y2" s="49"/>
      <c r="Z2" s="49"/>
    </row>
    <row r="3" ht="30.0" customHeight="1">
      <c r="A3" s="279" t="s">
        <v>214</v>
      </c>
      <c r="O3" s="280"/>
      <c r="P3" s="280"/>
      <c r="Q3" s="280"/>
      <c r="R3" s="280"/>
      <c r="S3" s="280"/>
      <c r="T3" s="280"/>
      <c r="U3" s="280"/>
      <c r="V3" s="280"/>
      <c r="W3" s="280"/>
      <c r="X3" s="280"/>
      <c r="Y3" s="280"/>
      <c r="Z3" s="280"/>
    </row>
    <row r="4" ht="60.0" customHeight="1">
      <c r="A4" s="43"/>
      <c r="B4" s="43"/>
      <c r="C4" s="43"/>
      <c r="D4" s="43"/>
      <c r="E4" s="43"/>
      <c r="F4" s="43"/>
      <c r="G4" s="43"/>
      <c r="H4" s="43"/>
      <c r="I4" s="43"/>
      <c r="J4" s="43"/>
      <c r="K4" s="43"/>
      <c r="L4" s="43"/>
      <c r="M4" s="43"/>
      <c r="N4" s="43"/>
      <c r="O4" s="280"/>
      <c r="P4" s="280"/>
      <c r="Q4" s="280"/>
      <c r="R4" s="280"/>
      <c r="S4" s="280"/>
      <c r="T4" s="280"/>
      <c r="U4" s="280"/>
      <c r="V4" s="280"/>
      <c r="W4" s="280"/>
      <c r="X4" s="280"/>
      <c r="Y4" s="280"/>
      <c r="Z4" s="280"/>
    </row>
    <row r="5" ht="19.5" customHeight="1">
      <c r="A5" s="281" t="s">
        <v>120</v>
      </c>
      <c r="B5" s="282" t="s">
        <v>215</v>
      </c>
      <c r="C5" s="71"/>
      <c r="D5" s="71"/>
      <c r="E5" s="71"/>
      <c r="F5" s="71"/>
      <c r="G5" s="71"/>
      <c r="H5" s="71"/>
      <c r="I5" s="71"/>
      <c r="J5" s="71"/>
      <c r="K5" s="71"/>
      <c r="L5" s="71"/>
      <c r="M5" s="72"/>
      <c r="N5" s="283" t="s">
        <v>216</v>
      </c>
      <c r="O5" s="273"/>
      <c r="P5" s="283" t="s">
        <v>127</v>
      </c>
      <c r="Q5" s="273"/>
      <c r="R5" s="273"/>
      <c r="S5" s="273"/>
      <c r="T5" s="273"/>
      <c r="U5" s="273"/>
      <c r="V5" s="273"/>
      <c r="W5" s="273"/>
      <c r="X5" s="273"/>
      <c r="Y5" s="273"/>
      <c r="Z5" s="273"/>
    </row>
    <row r="6" ht="19.5" customHeight="1">
      <c r="A6" s="115"/>
      <c r="B6" s="284"/>
      <c r="C6" s="285"/>
      <c r="D6" s="282" t="s">
        <v>122</v>
      </c>
      <c r="E6" s="71"/>
      <c r="F6" s="71"/>
      <c r="G6" s="71"/>
      <c r="H6" s="71"/>
      <c r="I6" s="71"/>
      <c r="J6" s="71"/>
      <c r="K6" s="71"/>
      <c r="L6" s="71"/>
      <c r="M6" s="72"/>
      <c r="N6" s="127"/>
      <c r="O6" s="273"/>
      <c r="P6" s="127"/>
      <c r="Q6" s="273"/>
      <c r="R6" s="273"/>
      <c r="S6" s="273"/>
      <c r="T6" s="273"/>
      <c r="U6" s="273"/>
      <c r="V6" s="273"/>
      <c r="W6" s="273"/>
      <c r="X6" s="273"/>
      <c r="Y6" s="273"/>
      <c r="Z6" s="273"/>
    </row>
    <row r="7" ht="19.5" customHeight="1">
      <c r="A7" s="115"/>
      <c r="B7" s="286" t="s">
        <v>217</v>
      </c>
      <c r="C7" s="287" t="s">
        <v>125</v>
      </c>
      <c r="D7" s="288"/>
      <c r="E7" s="53"/>
      <c r="F7" s="53"/>
      <c r="G7" s="53"/>
      <c r="H7" s="53"/>
      <c r="I7" s="53"/>
      <c r="J7" s="53"/>
      <c r="K7" s="53"/>
      <c r="L7" s="53"/>
      <c r="M7" s="289"/>
      <c r="N7" s="127"/>
      <c r="O7" s="273"/>
      <c r="P7" s="127"/>
      <c r="Q7" s="273"/>
      <c r="R7" s="273"/>
      <c r="S7" s="273"/>
      <c r="T7" s="273"/>
      <c r="U7" s="273"/>
      <c r="V7" s="273"/>
      <c r="W7" s="273"/>
      <c r="X7" s="273"/>
      <c r="Y7" s="273"/>
      <c r="Z7" s="273"/>
    </row>
    <row r="8" ht="19.5" customHeight="1">
      <c r="A8" s="115"/>
      <c r="B8" s="115"/>
      <c r="C8" s="115"/>
      <c r="D8" s="290" t="s">
        <v>128</v>
      </c>
      <c r="E8" s="39"/>
      <c r="F8" s="291" t="s">
        <v>129</v>
      </c>
      <c r="G8" s="39"/>
      <c r="H8" s="290" t="s">
        <v>130</v>
      </c>
      <c r="I8" s="39"/>
      <c r="J8" s="292"/>
      <c r="K8" s="291" t="s">
        <v>131</v>
      </c>
      <c r="L8" s="39"/>
      <c r="M8" s="40"/>
      <c r="N8" s="127"/>
      <c r="O8" s="273"/>
      <c r="P8" s="127"/>
      <c r="Q8" s="273"/>
      <c r="R8" s="273"/>
      <c r="S8" s="273"/>
      <c r="T8" s="273"/>
      <c r="U8" s="273"/>
      <c r="V8" s="273"/>
      <c r="W8" s="273"/>
      <c r="X8" s="273"/>
      <c r="Y8" s="273"/>
      <c r="Z8" s="273"/>
    </row>
    <row r="9" ht="42.0" customHeight="1">
      <c r="A9" s="128"/>
      <c r="B9" s="128"/>
      <c r="C9" s="128"/>
      <c r="D9" s="293" t="s">
        <v>132</v>
      </c>
      <c r="E9" s="294" t="s">
        <v>218</v>
      </c>
      <c r="F9" s="295" t="s">
        <v>132</v>
      </c>
      <c r="G9" s="294" t="s">
        <v>218</v>
      </c>
      <c r="H9" s="295" t="s">
        <v>132</v>
      </c>
      <c r="I9" s="296" t="s">
        <v>219</v>
      </c>
      <c r="J9" s="294" t="s">
        <v>218</v>
      </c>
      <c r="K9" s="295" t="s">
        <v>132</v>
      </c>
      <c r="L9" s="297" t="s">
        <v>219</v>
      </c>
      <c r="M9" s="298" t="s">
        <v>218</v>
      </c>
      <c r="N9" s="127"/>
      <c r="O9" s="273"/>
      <c r="P9" s="127"/>
      <c r="Q9" s="273"/>
      <c r="R9" s="273"/>
      <c r="S9" s="273"/>
      <c r="T9" s="273"/>
      <c r="U9" s="273"/>
      <c r="V9" s="273"/>
      <c r="W9" s="273"/>
      <c r="X9" s="273"/>
      <c r="Y9" s="273"/>
      <c r="Z9" s="273"/>
    </row>
    <row r="10" ht="60.75" customHeight="1">
      <c r="A10" s="299">
        <v>1.0</v>
      </c>
      <c r="B10" s="145" t="s">
        <v>220</v>
      </c>
      <c r="C10" s="300"/>
      <c r="D10" s="301">
        <v>1.57E7</v>
      </c>
      <c r="E10" s="301">
        <v>7850000.0</v>
      </c>
      <c r="F10" s="301">
        <v>1.65E7</v>
      </c>
      <c r="G10" s="301">
        <v>8250000.0</v>
      </c>
      <c r="H10" s="302">
        <f>+J10+7500000</f>
        <v>11650700</v>
      </c>
      <c r="I10" s="301">
        <v>7500000.0</v>
      </c>
      <c r="J10" s="301">
        <v>4150700.0</v>
      </c>
      <c r="K10" s="301">
        <f t="shared" ref="K10:K11" si="1">L10+M10</f>
        <v>34479700</v>
      </c>
      <c r="L10" s="301">
        <v>7500000.0</v>
      </c>
      <c r="M10" s="301">
        <v>2.69797E7</v>
      </c>
      <c r="N10" s="145" t="s">
        <v>221</v>
      </c>
      <c r="O10" s="273"/>
      <c r="P10" s="145" t="s">
        <v>222</v>
      </c>
      <c r="Q10" s="273"/>
      <c r="R10" s="273"/>
      <c r="S10" s="273"/>
      <c r="T10" s="273"/>
      <c r="U10" s="273"/>
      <c r="V10" s="273"/>
      <c r="W10" s="273"/>
      <c r="X10" s="273"/>
      <c r="Y10" s="273"/>
      <c r="Z10" s="273"/>
    </row>
    <row r="11" ht="42.0" customHeight="1">
      <c r="A11" s="299">
        <v>2.0</v>
      </c>
      <c r="B11" s="145" t="s">
        <v>223</v>
      </c>
      <c r="C11" s="300"/>
      <c r="D11" s="301">
        <v>4350000.0</v>
      </c>
      <c r="E11" s="301">
        <v>3500000.0</v>
      </c>
      <c r="F11" s="301">
        <v>4350000.0</v>
      </c>
      <c r="G11" s="301">
        <v>3500000.0</v>
      </c>
      <c r="H11" s="301">
        <f t="shared" ref="H11:H12" si="2">+I11+J11</f>
        <v>1373300</v>
      </c>
      <c r="I11" s="301">
        <v>850000.0</v>
      </c>
      <c r="J11" s="301">
        <v>523300.0</v>
      </c>
      <c r="K11" s="301">
        <f t="shared" si="1"/>
        <v>1634950</v>
      </c>
      <c r="L11" s="301">
        <v>850000.0</v>
      </c>
      <c r="M11" s="301">
        <v>784950.0</v>
      </c>
      <c r="N11" s="145" t="s">
        <v>224</v>
      </c>
      <c r="O11" s="273"/>
      <c r="P11" s="145" t="s">
        <v>225</v>
      </c>
      <c r="Q11" s="273"/>
      <c r="R11" s="273"/>
      <c r="S11" s="273"/>
      <c r="T11" s="273"/>
      <c r="U11" s="273"/>
      <c r="V11" s="273"/>
      <c r="W11" s="273"/>
      <c r="X11" s="273"/>
      <c r="Y11" s="273"/>
      <c r="Z11" s="273"/>
    </row>
    <row r="12" ht="55.5" customHeight="1">
      <c r="A12" s="299">
        <v>3.0</v>
      </c>
      <c r="B12" s="145" t="s">
        <v>226</v>
      </c>
      <c r="C12" s="300"/>
      <c r="D12" s="301">
        <v>1.51E7</v>
      </c>
      <c r="E12" s="301">
        <v>7550000.0</v>
      </c>
      <c r="F12" s="301">
        <v>1.51E7</v>
      </c>
      <c r="G12" s="301">
        <v>7550000.0</v>
      </c>
      <c r="H12" s="301">
        <f t="shared" si="2"/>
        <v>2000000</v>
      </c>
      <c r="I12" s="301">
        <v>2000000.0</v>
      </c>
      <c r="J12" s="301">
        <v>0.0</v>
      </c>
      <c r="K12" s="301">
        <f>K13+K14</f>
        <v>34039000</v>
      </c>
      <c r="L12" s="301">
        <v>2500000.0</v>
      </c>
      <c r="M12" s="301">
        <v>3.1539E7</v>
      </c>
      <c r="N12" s="145" t="s">
        <v>227</v>
      </c>
      <c r="O12" s="273"/>
      <c r="P12" s="145" t="s">
        <v>228</v>
      </c>
      <c r="Q12" s="273"/>
      <c r="R12" s="273"/>
      <c r="S12" s="273"/>
      <c r="T12" s="273"/>
      <c r="U12" s="273"/>
      <c r="V12" s="273"/>
      <c r="W12" s="273"/>
      <c r="X12" s="273"/>
      <c r="Y12" s="273"/>
      <c r="Z12" s="273"/>
    </row>
    <row r="13" ht="72.75" customHeight="1">
      <c r="A13" s="299"/>
      <c r="B13" s="303" t="s">
        <v>229</v>
      </c>
      <c r="C13" s="300"/>
      <c r="D13" s="301"/>
      <c r="E13" s="301"/>
      <c r="F13" s="301"/>
      <c r="G13" s="301"/>
      <c r="H13" s="301"/>
      <c r="I13" s="301"/>
      <c r="J13" s="301"/>
      <c r="K13" s="304">
        <f t="shared" ref="K13:K20" si="3">L13+M13</f>
        <v>21739000</v>
      </c>
      <c r="L13" s="304">
        <v>0.0</v>
      </c>
      <c r="M13" s="304">
        <v>2.1739E7</v>
      </c>
      <c r="N13" s="145"/>
      <c r="O13" s="273"/>
      <c r="P13" s="145" t="s">
        <v>230</v>
      </c>
      <c r="Q13" s="273"/>
      <c r="R13" s="273"/>
      <c r="S13" s="273"/>
      <c r="T13" s="273"/>
      <c r="U13" s="273"/>
      <c r="V13" s="273"/>
      <c r="W13" s="273"/>
      <c r="X13" s="273"/>
      <c r="Y13" s="273"/>
      <c r="Z13" s="273"/>
    </row>
    <row r="14" ht="26.25" customHeight="1">
      <c r="A14" s="299"/>
      <c r="B14" s="303" t="s">
        <v>231</v>
      </c>
      <c r="C14" s="300"/>
      <c r="D14" s="301"/>
      <c r="E14" s="301"/>
      <c r="F14" s="301"/>
      <c r="G14" s="301"/>
      <c r="H14" s="301"/>
      <c r="I14" s="301"/>
      <c r="J14" s="301"/>
      <c r="K14" s="304">
        <f t="shared" si="3"/>
        <v>12300000</v>
      </c>
      <c r="L14" s="304">
        <v>2500000.0</v>
      </c>
      <c r="M14" s="304">
        <v>9800000.0</v>
      </c>
      <c r="N14" s="145"/>
      <c r="O14" s="273"/>
      <c r="P14" s="145" t="s">
        <v>232</v>
      </c>
      <c r="Q14" s="273"/>
      <c r="R14" s="273"/>
      <c r="S14" s="273"/>
      <c r="T14" s="273"/>
      <c r="U14" s="273"/>
      <c r="V14" s="273"/>
      <c r="W14" s="273"/>
      <c r="X14" s="273"/>
      <c r="Y14" s="273"/>
      <c r="Z14" s="273"/>
    </row>
    <row r="15" ht="42.0" customHeight="1">
      <c r="A15" s="299">
        <v>4.0</v>
      </c>
      <c r="B15" s="145" t="s">
        <v>233</v>
      </c>
      <c r="C15" s="300"/>
      <c r="D15" s="301">
        <v>3100000.0</v>
      </c>
      <c r="E15" s="301">
        <v>1550000.0</v>
      </c>
      <c r="F15" s="301">
        <v>3100000.0</v>
      </c>
      <c r="G15" s="301">
        <v>1550000.0</v>
      </c>
      <c r="H15" s="301">
        <f t="shared" ref="H15:H19" si="4">+I15+J15</f>
        <v>800000</v>
      </c>
      <c r="I15" s="301">
        <v>800000.0</v>
      </c>
      <c r="J15" s="301">
        <v>0.0</v>
      </c>
      <c r="K15" s="301">
        <f t="shared" si="3"/>
        <v>800000</v>
      </c>
      <c r="L15" s="301">
        <v>800000.0</v>
      </c>
      <c r="M15" s="301">
        <v>0.0</v>
      </c>
      <c r="N15" s="145" t="s">
        <v>234</v>
      </c>
      <c r="O15" s="273"/>
      <c r="P15" s="145" t="s">
        <v>235</v>
      </c>
      <c r="Q15" s="273"/>
      <c r="R15" s="273"/>
      <c r="S15" s="273"/>
      <c r="T15" s="273"/>
      <c r="U15" s="273"/>
      <c r="V15" s="273"/>
      <c r="W15" s="273"/>
      <c r="X15" s="273"/>
      <c r="Y15" s="273"/>
      <c r="Z15" s="273"/>
    </row>
    <row r="16" ht="115.5" customHeight="1">
      <c r="A16" s="299">
        <v>5.0</v>
      </c>
      <c r="B16" s="145" t="s">
        <v>157</v>
      </c>
      <c r="C16" s="305"/>
      <c r="D16" s="301">
        <v>7500000.0</v>
      </c>
      <c r="E16" s="301">
        <v>7500000.0</v>
      </c>
      <c r="F16" s="301">
        <v>7500000.0</v>
      </c>
      <c r="G16" s="301">
        <v>7500000.0</v>
      </c>
      <c r="H16" s="301">
        <f t="shared" si="4"/>
        <v>0</v>
      </c>
      <c r="I16" s="301">
        <v>0.0</v>
      </c>
      <c r="J16" s="301">
        <v>0.0</v>
      </c>
      <c r="K16" s="301">
        <f t="shared" si="3"/>
        <v>0</v>
      </c>
      <c r="L16" s="301">
        <v>0.0</v>
      </c>
      <c r="M16" s="301">
        <v>0.0</v>
      </c>
      <c r="N16" s="145" t="s">
        <v>236</v>
      </c>
      <c r="O16" s="273"/>
      <c r="P16" s="145" t="s">
        <v>237</v>
      </c>
      <c r="Q16" s="273"/>
      <c r="R16" s="273"/>
      <c r="S16" s="273"/>
      <c r="T16" s="273"/>
      <c r="U16" s="273"/>
      <c r="V16" s="273"/>
      <c r="W16" s="273"/>
      <c r="X16" s="273"/>
      <c r="Y16" s="273"/>
      <c r="Z16" s="273"/>
    </row>
    <row r="17" ht="66.0" customHeight="1">
      <c r="A17" s="299">
        <v>6.0</v>
      </c>
      <c r="B17" s="145" t="s">
        <v>160</v>
      </c>
      <c r="C17" s="300"/>
      <c r="D17" s="301">
        <v>9100000.0</v>
      </c>
      <c r="E17" s="301">
        <v>9100000.0</v>
      </c>
      <c r="F17" s="301">
        <v>9100000.0</v>
      </c>
      <c r="G17" s="301">
        <v>9100000.0</v>
      </c>
      <c r="H17" s="301">
        <f t="shared" si="4"/>
        <v>11361660</v>
      </c>
      <c r="I17" s="301">
        <v>0.0</v>
      </c>
      <c r="J17" s="301">
        <v>1.136166E7</v>
      </c>
      <c r="K17" s="301">
        <f t="shared" si="3"/>
        <v>11373660</v>
      </c>
      <c r="L17" s="301">
        <v>0.0</v>
      </c>
      <c r="M17" s="301">
        <v>1.137366E7</v>
      </c>
      <c r="N17" s="145" t="s">
        <v>238</v>
      </c>
      <c r="O17" s="273"/>
      <c r="P17" s="145" t="s">
        <v>239</v>
      </c>
      <c r="Q17" s="273"/>
      <c r="R17" s="273"/>
      <c r="S17" s="273"/>
      <c r="T17" s="273"/>
      <c r="U17" s="273"/>
      <c r="V17" s="273"/>
      <c r="W17" s="273"/>
      <c r="X17" s="273"/>
      <c r="Y17" s="273"/>
      <c r="Z17" s="273"/>
    </row>
    <row r="18" ht="127.5" customHeight="1">
      <c r="A18" s="299">
        <v>7.0</v>
      </c>
      <c r="B18" s="306" t="s">
        <v>163</v>
      </c>
      <c r="C18" s="300"/>
      <c r="D18" s="301">
        <v>5300000.0</v>
      </c>
      <c r="E18" s="301">
        <v>2650000.0</v>
      </c>
      <c r="F18" s="301">
        <v>5300000.0</v>
      </c>
      <c r="G18" s="301">
        <v>2650000.0</v>
      </c>
      <c r="H18" s="301">
        <f t="shared" si="4"/>
        <v>500000</v>
      </c>
      <c r="I18" s="301">
        <v>500000.0</v>
      </c>
      <c r="J18" s="301">
        <v>0.0</v>
      </c>
      <c r="K18" s="301">
        <f t="shared" si="3"/>
        <v>1080000</v>
      </c>
      <c r="L18" s="301">
        <v>1080000.0</v>
      </c>
      <c r="M18" s="301">
        <v>0.0</v>
      </c>
      <c r="N18" s="145" t="s">
        <v>240</v>
      </c>
      <c r="O18" s="273"/>
      <c r="P18" s="145" t="s">
        <v>241</v>
      </c>
      <c r="Q18" s="273"/>
      <c r="R18" s="273"/>
      <c r="S18" s="273"/>
      <c r="T18" s="273"/>
      <c r="U18" s="273"/>
      <c r="V18" s="273"/>
      <c r="W18" s="273"/>
      <c r="X18" s="273"/>
      <c r="Y18" s="273"/>
      <c r="Z18" s="273"/>
    </row>
    <row r="19" ht="109.5" customHeight="1">
      <c r="A19" s="299">
        <v>8.0</v>
      </c>
      <c r="B19" s="145" t="s">
        <v>242</v>
      </c>
      <c r="C19" s="300"/>
      <c r="D19" s="301">
        <v>5000000.0</v>
      </c>
      <c r="E19" s="301">
        <v>2500000.0</v>
      </c>
      <c r="F19" s="301">
        <v>5000000.0</v>
      </c>
      <c r="G19" s="301">
        <v>2500000.0</v>
      </c>
      <c r="H19" s="301">
        <f t="shared" si="4"/>
        <v>2500000</v>
      </c>
      <c r="I19" s="301">
        <v>2500000.0</v>
      </c>
      <c r="J19" s="301">
        <v>0.0</v>
      </c>
      <c r="K19" s="301">
        <f t="shared" si="3"/>
        <v>8100000</v>
      </c>
      <c r="L19" s="301">
        <v>2500000.0</v>
      </c>
      <c r="M19" s="301">
        <v>5600000.0</v>
      </c>
      <c r="N19" s="145" t="s">
        <v>243</v>
      </c>
      <c r="O19" s="273"/>
      <c r="P19" s="145" t="s">
        <v>244</v>
      </c>
      <c r="Q19" s="273"/>
      <c r="R19" s="273"/>
      <c r="S19" s="273"/>
      <c r="T19" s="273"/>
      <c r="U19" s="273"/>
      <c r="V19" s="273"/>
      <c r="W19" s="273"/>
      <c r="X19" s="273"/>
      <c r="Y19" s="273"/>
      <c r="Z19" s="273"/>
    </row>
    <row r="20" ht="66.0" customHeight="1">
      <c r="A20" s="307">
        <v>9.0</v>
      </c>
      <c r="B20" s="308" t="s">
        <v>169</v>
      </c>
      <c r="C20" s="309"/>
      <c r="D20" s="310">
        <v>0.0</v>
      </c>
      <c r="E20" s="310">
        <v>0.0</v>
      </c>
      <c r="F20" s="310">
        <v>0.0</v>
      </c>
      <c r="G20" s="310">
        <v>0.0</v>
      </c>
      <c r="H20" s="310">
        <v>0.0</v>
      </c>
      <c r="I20" s="310">
        <v>0.0</v>
      </c>
      <c r="J20" s="310"/>
      <c r="K20" s="310">
        <f t="shared" si="3"/>
        <v>10039000</v>
      </c>
      <c r="L20" s="310">
        <v>0.0</v>
      </c>
      <c r="M20" s="310">
        <v>1.0039000000000002E7</v>
      </c>
      <c r="N20" s="308" t="s">
        <v>245</v>
      </c>
      <c r="O20" s="273"/>
      <c r="P20" s="308" t="s">
        <v>246</v>
      </c>
      <c r="Q20" s="273"/>
      <c r="R20" s="273"/>
      <c r="S20" s="273"/>
      <c r="T20" s="273"/>
      <c r="U20" s="273"/>
      <c r="V20" s="273"/>
      <c r="W20" s="273"/>
      <c r="X20" s="273"/>
      <c r="Y20" s="273"/>
      <c r="Z20" s="273"/>
    </row>
    <row r="21" ht="12.75" customHeight="1">
      <c r="A21" s="311"/>
      <c r="B21" s="311" t="s">
        <v>247</v>
      </c>
      <c r="C21" s="312"/>
      <c r="D21" s="313">
        <f t="shared" ref="D21:G21" si="5">SUM(D10:D20)</f>
        <v>65150000</v>
      </c>
      <c r="E21" s="313">
        <f t="shared" si="5"/>
        <v>42200000</v>
      </c>
      <c r="F21" s="313">
        <f t="shared" si="5"/>
        <v>65950000</v>
      </c>
      <c r="G21" s="313">
        <f t="shared" si="5"/>
        <v>42600000</v>
      </c>
      <c r="H21" s="313">
        <f>SUM(H10:H19)</f>
        <v>30185660</v>
      </c>
      <c r="I21" s="313">
        <f>SUM(I10:I20)</f>
        <v>14150000</v>
      </c>
      <c r="J21" s="313">
        <f>SUM(J10:J19)</f>
        <v>16035660</v>
      </c>
      <c r="K21" s="313">
        <f t="shared" ref="K21:M21" si="6">SUM(K10:K20)-(K13+K14)</f>
        <v>101546310</v>
      </c>
      <c r="L21" s="313">
        <f t="shared" si="6"/>
        <v>15230000</v>
      </c>
      <c r="M21" s="313">
        <f t="shared" si="6"/>
        <v>86316310</v>
      </c>
      <c r="N21" s="311" t="s">
        <v>248</v>
      </c>
      <c r="O21" s="49"/>
      <c r="P21" s="311"/>
      <c r="Q21" s="49"/>
      <c r="R21" s="49"/>
      <c r="S21" s="49"/>
      <c r="T21" s="49"/>
      <c r="U21" s="49"/>
      <c r="V21" s="49"/>
      <c r="W21" s="49"/>
      <c r="X21" s="49"/>
      <c r="Y21" s="49"/>
      <c r="Z21" s="49"/>
    </row>
    <row r="22" ht="12.75" customHeight="1">
      <c r="A22" s="49"/>
      <c r="B22" s="314"/>
      <c r="F22" s="49"/>
      <c r="G22" s="49"/>
      <c r="H22" s="49"/>
      <c r="I22" s="49"/>
      <c r="J22" s="49"/>
      <c r="K22" s="49"/>
      <c r="L22" s="87"/>
      <c r="M22" s="49"/>
      <c r="N22" s="49"/>
      <c r="O22" s="49"/>
      <c r="P22" s="49"/>
      <c r="Q22" s="49"/>
      <c r="R22" s="49"/>
      <c r="S22" s="49"/>
      <c r="T22" s="49"/>
      <c r="U22" s="49"/>
      <c r="V22" s="49"/>
      <c r="W22" s="49"/>
      <c r="X22" s="49"/>
      <c r="Y22" s="49"/>
      <c r="Z22" s="49"/>
    </row>
    <row r="23" ht="12.75" customHeight="1">
      <c r="A23" s="49"/>
      <c r="B23" s="49"/>
      <c r="C23" s="49"/>
      <c r="D23" s="49"/>
      <c r="E23" s="87"/>
      <c r="F23" s="49"/>
      <c r="G23" s="87"/>
      <c r="H23" s="87"/>
      <c r="I23" s="87"/>
      <c r="J23" s="87"/>
      <c r="K23" s="87"/>
      <c r="L23" s="87"/>
      <c r="M23" s="87"/>
      <c r="N23" s="87"/>
      <c r="O23" s="87"/>
      <c r="P23" s="49"/>
      <c r="Q23" s="49"/>
      <c r="R23" s="49"/>
      <c r="S23" s="49"/>
      <c r="T23" s="49"/>
      <c r="U23" s="49"/>
      <c r="V23" s="49"/>
      <c r="W23" s="49"/>
      <c r="X23" s="49"/>
      <c r="Y23" s="49"/>
      <c r="Z23" s="49"/>
    </row>
    <row r="24" ht="12.75" customHeight="1">
      <c r="A24" s="49"/>
      <c r="B24" s="49"/>
      <c r="C24" s="49"/>
      <c r="D24" s="49"/>
      <c r="E24" s="273"/>
      <c r="F24" s="49"/>
      <c r="G24" s="49"/>
      <c r="H24" s="49"/>
      <c r="I24" s="49"/>
      <c r="J24" s="49"/>
      <c r="K24" s="49"/>
      <c r="L24" s="87"/>
      <c r="M24" s="49"/>
      <c r="N24" s="49"/>
      <c r="O24" s="49"/>
      <c r="P24" s="49"/>
      <c r="Q24" s="49"/>
      <c r="R24" s="49"/>
      <c r="S24" s="49"/>
      <c r="T24" s="49"/>
      <c r="U24" s="49"/>
      <c r="V24" s="49"/>
      <c r="W24" s="49"/>
      <c r="X24" s="49"/>
      <c r="Y24" s="49"/>
      <c r="Z24" s="49"/>
    </row>
    <row r="25" ht="12.7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ht="12.75" customHeight="1">
      <c r="A26" s="49"/>
      <c r="B26" s="49"/>
      <c r="C26" s="49"/>
      <c r="D26" s="49"/>
      <c r="E26" s="49"/>
      <c r="F26" s="49"/>
      <c r="G26" s="49"/>
      <c r="H26" s="49"/>
      <c r="I26" s="49"/>
      <c r="J26" s="49"/>
      <c r="K26" s="49"/>
      <c r="L26" s="87"/>
      <c r="M26" s="49"/>
      <c r="N26" s="49"/>
      <c r="O26" s="49"/>
      <c r="P26" s="49"/>
      <c r="Q26" s="49"/>
      <c r="R26" s="49"/>
      <c r="S26" s="49"/>
      <c r="T26" s="49"/>
      <c r="U26" s="49"/>
      <c r="V26" s="49"/>
      <c r="W26" s="49"/>
      <c r="X26" s="49"/>
      <c r="Y26" s="49"/>
      <c r="Z26" s="49"/>
    </row>
    <row r="27" ht="12.7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ht="12.7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ht="12.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ht="12.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ht="12.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ht="12.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ht="12.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ht="12.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ht="12.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ht="12.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ht="12.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ht="12.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ht="12.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ht="12.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ht="12.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ht="12.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ht="12.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ht="12.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ht="12.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ht="12.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ht="12.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ht="12.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ht="12.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ht="12.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ht="12.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ht="12.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ht="12.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ht="12.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ht="12.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ht="12.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ht="12.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ht="12.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ht="12.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ht="12.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ht="12.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ht="12.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ht="12.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ht="12.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ht="12.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ht="12.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ht="12.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ht="12.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ht="12.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ht="12.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5">
    <mergeCell ref="B7:B9"/>
    <mergeCell ref="C7:C9"/>
    <mergeCell ref="B22:E22"/>
    <mergeCell ref="D7:M7"/>
    <mergeCell ref="D8:E8"/>
    <mergeCell ref="F8:G8"/>
    <mergeCell ref="H8:J8"/>
    <mergeCell ref="K8:M8"/>
    <mergeCell ref="A2:G2"/>
    <mergeCell ref="A3:N4"/>
    <mergeCell ref="A5:A9"/>
    <mergeCell ref="B5:M5"/>
    <mergeCell ref="N5:N9"/>
    <mergeCell ref="P5:P9"/>
    <mergeCell ref="D6:M6"/>
  </mergeCells>
  <printOptions/>
  <pageMargins bottom="0.5" footer="0.0" header="0.0" left="0.7" right="0.45" top="0.25"/>
  <pageSetup fitToHeight="0" paperSize="5"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57"/>
    <col customWidth="1" min="2" max="6" width="16.57"/>
    <col customWidth="1" min="7" max="7" width="14.71"/>
    <col customWidth="1" min="8" max="8" width="19.71"/>
    <col customWidth="1" min="9" max="9" width="8.71"/>
    <col customWidth="1" min="10" max="10" width="13.29"/>
    <col customWidth="1" min="11" max="11" width="8.71"/>
    <col customWidth="1" min="12" max="12" width="31.71"/>
    <col customWidth="1" min="13" max="16" width="14.71"/>
    <col customWidth="1" min="17" max="17" width="15.71"/>
    <col customWidth="1" min="18" max="18" width="14.71"/>
    <col customWidth="1" min="19" max="19" width="16.29"/>
    <col customWidth="1" min="20" max="26" width="8.71"/>
  </cols>
  <sheetData>
    <row r="1" ht="19.5" customHeight="1">
      <c r="A1" s="315" t="s">
        <v>249</v>
      </c>
      <c r="C1" s="316"/>
      <c r="D1" s="316"/>
      <c r="E1" s="316"/>
      <c r="F1" s="317"/>
      <c r="G1" s="317"/>
      <c r="H1" s="317"/>
      <c r="I1" s="317"/>
      <c r="J1" s="317"/>
      <c r="K1" s="317"/>
      <c r="L1" s="317"/>
      <c r="M1" s="317"/>
      <c r="N1" s="317"/>
      <c r="O1" s="317"/>
      <c r="P1" s="317"/>
      <c r="Q1" s="317"/>
      <c r="R1" s="317"/>
      <c r="S1" s="317"/>
      <c r="T1" s="317"/>
      <c r="U1" s="317"/>
      <c r="V1" s="317"/>
      <c r="W1" s="49"/>
      <c r="X1" s="49"/>
      <c r="Y1" s="49"/>
      <c r="Z1" s="49"/>
    </row>
    <row r="2" ht="19.5" customHeight="1">
      <c r="A2" s="318" t="e">
        <v>#REF!</v>
      </c>
      <c r="F2" s="317"/>
      <c r="G2" s="317"/>
      <c r="H2" s="317"/>
      <c r="I2" s="317"/>
      <c r="J2" s="317"/>
      <c r="K2" s="317"/>
      <c r="L2" s="317"/>
      <c r="M2" s="317"/>
      <c r="N2" s="317"/>
      <c r="O2" s="317"/>
      <c r="P2" s="317"/>
      <c r="Q2" s="317"/>
      <c r="R2" s="317"/>
      <c r="S2" s="317"/>
      <c r="T2" s="317"/>
      <c r="U2" s="317"/>
      <c r="V2" s="317"/>
      <c r="W2" s="49"/>
      <c r="X2" s="49"/>
      <c r="Y2" s="49"/>
      <c r="Z2" s="49"/>
    </row>
    <row r="3" ht="70.5" customHeight="1">
      <c r="A3" s="319" t="s">
        <v>250</v>
      </c>
      <c r="I3" s="320"/>
      <c r="J3" s="320"/>
      <c r="K3" s="320"/>
      <c r="L3" s="320"/>
      <c r="M3" s="320"/>
      <c r="N3" s="320"/>
      <c r="O3" s="320"/>
      <c r="P3" s="320"/>
      <c r="Q3" s="320"/>
      <c r="R3" s="320"/>
      <c r="S3" s="320"/>
      <c r="T3" s="320"/>
      <c r="U3" s="320"/>
      <c r="V3" s="320"/>
      <c r="W3" s="34"/>
      <c r="X3" s="34"/>
      <c r="Y3" s="34"/>
      <c r="Z3" s="34"/>
    </row>
    <row r="4" ht="41.25" customHeight="1">
      <c r="A4" s="321" t="s">
        <v>251</v>
      </c>
      <c r="I4" s="320"/>
      <c r="J4" s="320"/>
      <c r="K4" s="320"/>
      <c r="L4" s="320"/>
      <c r="M4" s="320"/>
      <c r="N4" s="320"/>
      <c r="O4" s="320"/>
      <c r="P4" s="320"/>
      <c r="Q4" s="320"/>
      <c r="R4" s="320"/>
      <c r="S4" s="320"/>
      <c r="T4" s="320"/>
      <c r="U4" s="320"/>
      <c r="V4" s="320"/>
      <c r="W4" s="34"/>
      <c r="X4" s="34"/>
      <c r="Y4" s="34"/>
      <c r="Z4" s="34"/>
    </row>
    <row r="5" ht="37.5" customHeight="1">
      <c r="A5" s="322" t="s">
        <v>252</v>
      </c>
      <c r="I5" s="323"/>
      <c r="J5" s="323"/>
      <c r="K5" s="323"/>
      <c r="L5" s="323"/>
      <c r="M5" s="323"/>
      <c r="N5" s="323"/>
      <c r="O5" s="323"/>
      <c r="P5" s="323"/>
      <c r="Q5" s="323"/>
      <c r="R5" s="323"/>
      <c r="S5" s="323"/>
      <c r="T5" s="323"/>
      <c r="U5" s="323"/>
      <c r="V5" s="323"/>
      <c r="W5" s="280"/>
      <c r="X5" s="280"/>
      <c r="Y5" s="280"/>
      <c r="Z5" s="280"/>
    </row>
    <row r="6" ht="19.5" customHeight="1">
      <c r="A6" s="324" t="s">
        <v>253</v>
      </c>
      <c r="G6" s="325"/>
      <c r="H6" s="325"/>
      <c r="I6" s="323"/>
      <c r="J6" s="323"/>
      <c r="K6" s="323"/>
      <c r="L6" s="323"/>
      <c r="M6" s="323"/>
      <c r="N6" s="323"/>
      <c r="O6" s="323"/>
      <c r="P6" s="323"/>
      <c r="Q6" s="323"/>
      <c r="R6" s="323"/>
      <c r="S6" s="323"/>
      <c r="T6" s="323"/>
      <c r="U6" s="323"/>
      <c r="V6" s="326"/>
      <c r="W6" s="280"/>
      <c r="X6" s="280"/>
      <c r="Y6" s="280"/>
      <c r="Z6" s="280"/>
    </row>
    <row r="7" ht="15.0" customHeight="1">
      <c r="A7" s="327" t="s">
        <v>254</v>
      </c>
      <c r="B7" s="71"/>
      <c r="C7" s="71"/>
      <c r="D7" s="71"/>
      <c r="E7" s="71"/>
      <c r="F7" s="71"/>
      <c r="G7" s="71"/>
      <c r="H7" s="72"/>
      <c r="I7" s="323"/>
      <c r="J7" s="323"/>
      <c r="K7" s="323"/>
      <c r="L7" s="323"/>
      <c r="M7" s="323"/>
      <c r="N7" s="323"/>
      <c r="O7" s="323"/>
      <c r="P7" s="323"/>
      <c r="Q7" s="323"/>
      <c r="R7" s="323"/>
      <c r="S7" s="323"/>
      <c r="T7" s="323"/>
      <c r="U7" s="323"/>
      <c r="V7" s="326"/>
      <c r="W7" s="280"/>
      <c r="X7" s="280"/>
      <c r="Y7" s="280"/>
      <c r="Z7" s="280"/>
    </row>
    <row r="8" ht="18.0" customHeight="1">
      <c r="A8" s="328" t="s">
        <v>255</v>
      </c>
      <c r="B8" s="329" t="s">
        <v>93</v>
      </c>
      <c r="C8" s="329" t="s">
        <v>256</v>
      </c>
      <c r="D8" s="329" t="s">
        <v>257</v>
      </c>
      <c r="E8" s="329" t="s">
        <v>258</v>
      </c>
      <c r="F8" s="329" t="s">
        <v>259</v>
      </c>
      <c r="G8" s="328" t="s">
        <v>260</v>
      </c>
      <c r="H8" s="330" t="s">
        <v>261</v>
      </c>
      <c r="I8" s="323"/>
      <c r="J8" s="323"/>
      <c r="K8" s="323"/>
      <c r="L8" s="323"/>
      <c r="M8" s="323"/>
      <c r="N8" s="323"/>
      <c r="O8" s="323"/>
      <c r="P8" s="323"/>
      <c r="Q8" s="323"/>
      <c r="R8" s="323"/>
      <c r="S8" s="323"/>
      <c r="T8" s="323"/>
      <c r="U8" s="323"/>
      <c r="V8" s="326"/>
      <c r="W8" s="280"/>
      <c r="X8" s="280"/>
      <c r="Y8" s="280"/>
      <c r="Z8" s="280"/>
    </row>
    <row r="9" ht="18.75" customHeight="1">
      <c r="A9" s="331"/>
      <c r="B9" s="332"/>
      <c r="C9" s="332"/>
      <c r="D9" s="332"/>
      <c r="E9" s="332"/>
      <c r="F9" s="332"/>
      <c r="G9" s="331"/>
      <c r="H9" s="332"/>
      <c r="I9" s="323"/>
      <c r="J9" s="323"/>
      <c r="K9" s="323"/>
      <c r="L9" s="323"/>
      <c r="M9" s="323"/>
      <c r="N9" s="323"/>
      <c r="O9" s="323"/>
      <c r="P9" s="323"/>
      <c r="Q9" s="323"/>
      <c r="R9" s="323"/>
      <c r="S9" s="323"/>
      <c r="T9" s="323"/>
      <c r="U9" s="323"/>
      <c r="V9" s="326"/>
      <c r="W9" s="280"/>
      <c r="X9" s="280"/>
      <c r="Y9" s="280"/>
      <c r="Z9" s="280"/>
    </row>
    <row r="10" ht="25.5" customHeight="1">
      <c r="A10" s="331"/>
      <c r="B10" s="332"/>
      <c r="C10" s="332"/>
      <c r="D10" s="332"/>
      <c r="E10" s="332"/>
      <c r="F10" s="332"/>
      <c r="G10" s="331"/>
      <c r="H10" s="332"/>
      <c r="I10" s="333" t="s">
        <v>262</v>
      </c>
      <c r="J10" s="334"/>
      <c r="K10" s="323"/>
      <c r="L10" s="323"/>
      <c r="M10" s="323"/>
      <c r="N10" s="323"/>
      <c r="O10" s="323"/>
      <c r="P10" s="323"/>
      <c r="Q10" s="323"/>
      <c r="R10" s="323"/>
      <c r="S10" s="323"/>
      <c r="T10" s="323"/>
      <c r="U10" s="323"/>
      <c r="V10" s="326"/>
      <c r="W10" s="280"/>
      <c r="X10" s="280"/>
      <c r="Y10" s="280"/>
      <c r="Z10" s="280"/>
    </row>
    <row r="11" ht="15.75" customHeight="1">
      <c r="A11" s="335"/>
      <c r="B11" s="336"/>
      <c r="C11" s="336"/>
      <c r="D11" s="336"/>
      <c r="E11" s="336"/>
      <c r="F11" s="336"/>
      <c r="G11" s="335"/>
      <c r="H11" s="336"/>
      <c r="I11" s="337" t="s">
        <v>263</v>
      </c>
      <c r="J11" s="338"/>
      <c r="K11" s="323"/>
      <c r="L11" s="323"/>
      <c r="M11" s="323"/>
      <c r="N11" s="323"/>
      <c r="O11" s="323"/>
      <c r="P11" s="323"/>
      <c r="Q11" s="323"/>
      <c r="R11" s="323"/>
      <c r="S11" s="323"/>
      <c r="T11" s="323"/>
      <c r="U11" s="323"/>
      <c r="V11" s="323"/>
      <c r="W11" s="280"/>
      <c r="X11" s="280"/>
      <c r="Y11" s="280"/>
      <c r="Z11" s="280"/>
    </row>
    <row r="12" ht="15.75" customHeight="1">
      <c r="A12" s="339" t="s">
        <v>95</v>
      </c>
      <c r="B12" s="340">
        <v>2.03045314E8</v>
      </c>
      <c r="C12" s="341">
        <v>2255360.0</v>
      </c>
      <c r="D12" s="342">
        <v>0.011</v>
      </c>
      <c r="E12" s="343">
        <v>2255360.0</v>
      </c>
      <c r="F12" s="344">
        <v>0.0</v>
      </c>
      <c r="G12" s="345">
        <v>3199958.0</v>
      </c>
      <c r="H12" s="346">
        <v>2.06245272E8</v>
      </c>
      <c r="I12" s="347">
        <v>0.0</v>
      </c>
      <c r="J12" s="348"/>
      <c r="K12" s="323"/>
      <c r="L12" s="323"/>
      <c r="M12" s="323"/>
      <c r="N12" s="323"/>
      <c r="O12" s="323"/>
      <c r="P12" s="323"/>
      <c r="Q12" s="323"/>
      <c r="R12" s="323"/>
      <c r="S12" s="323"/>
      <c r="T12" s="323"/>
      <c r="U12" s="323"/>
      <c r="V12" s="323"/>
      <c r="W12" s="280"/>
      <c r="X12" s="280"/>
      <c r="Y12" s="280"/>
      <c r="Z12" s="280"/>
    </row>
    <row r="13" ht="15.0" customHeight="1">
      <c r="A13" s="339" t="s">
        <v>96</v>
      </c>
      <c r="B13" s="349">
        <v>1.28424027E8</v>
      </c>
      <c r="C13" s="344">
        <v>1.184064E7</v>
      </c>
      <c r="D13" s="350">
        <v>0.092</v>
      </c>
      <c r="E13" s="343">
        <v>1.184064E7</v>
      </c>
      <c r="F13" s="344">
        <v>0.0</v>
      </c>
      <c r="G13" s="345">
        <v>380861.0</v>
      </c>
      <c r="H13" s="346">
        <v>1.28804888E8</v>
      </c>
      <c r="I13" s="323"/>
      <c r="J13" s="323"/>
      <c r="K13" s="323"/>
      <c r="L13" s="323"/>
      <c r="M13" s="323"/>
      <c r="N13" s="323"/>
      <c r="O13" s="323"/>
      <c r="P13" s="323"/>
      <c r="Q13" s="323"/>
      <c r="R13" s="323"/>
      <c r="S13" s="323"/>
      <c r="T13" s="323"/>
      <c r="U13" s="323"/>
      <c r="V13" s="323"/>
      <c r="W13" s="280"/>
      <c r="X13" s="280"/>
      <c r="Y13" s="280"/>
      <c r="Z13" s="280"/>
    </row>
    <row r="14" ht="15.0" customHeight="1">
      <c r="A14" s="339" t="s">
        <v>97</v>
      </c>
      <c r="B14" s="349">
        <v>4.3992628E7</v>
      </c>
      <c r="C14" s="344">
        <v>0.0</v>
      </c>
      <c r="D14" s="351" t="s">
        <v>264</v>
      </c>
      <c r="E14" s="343">
        <v>0.0</v>
      </c>
      <c r="F14" s="344">
        <v>2009772.0</v>
      </c>
      <c r="G14" s="345">
        <v>1467465.0</v>
      </c>
      <c r="H14" s="346">
        <v>4.7469865E7</v>
      </c>
      <c r="I14" s="323"/>
      <c r="J14" s="323"/>
      <c r="K14" s="323"/>
      <c r="L14" s="323"/>
      <c r="M14" s="323"/>
      <c r="N14" s="323"/>
      <c r="O14" s="323"/>
      <c r="P14" s="323"/>
      <c r="Q14" s="323"/>
      <c r="R14" s="323"/>
      <c r="S14" s="323"/>
      <c r="T14" s="323"/>
      <c r="U14" s="323"/>
      <c r="V14" s="323"/>
      <c r="W14" s="280"/>
      <c r="X14" s="280"/>
      <c r="Y14" s="280"/>
      <c r="Z14" s="280"/>
    </row>
    <row r="15" ht="15.0" customHeight="1">
      <c r="A15" s="339" t="s">
        <v>98</v>
      </c>
      <c r="B15" s="349">
        <v>6.4554472E7</v>
      </c>
      <c r="C15" s="344">
        <v>0.0</v>
      </c>
      <c r="D15" s="351" t="s">
        <v>264</v>
      </c>
      <c r="E15" s="343">
        <v>0.0</v>
      </c>
      <c r="F15" s="344">
        <v>8147962.0</v>
      </c>
      <c r="G15" s="345">
        <v>211963.0</v>
      </c>
      <c r="H15" s="346">
        <v>7.2914396E7</v>
      </c>
      <c r="I15" s="323"/>
      <c r="J15" s="323"/>
      <c r="K15" s="323"/>
      <c r="L15" s="323"/>
      <c r="M15" s="323"/>
      <c r="N15" s="323"/>
      <c r="O15" s="323"/>
      <c r="P15" s="323"/>
      <c r="Q15" s="323"/>
      <c r="R15" s="323"/>
      <c r="S15" s="323"/>
      <c r="T15" s="323"/>
      <c r="U15" s="323"/>
      <c r="V15" s="323"/>
      <c r="W15" s="280"/>
      <c r="X15" s="280"/>
      <c r="Y15" s="280"/>
      <c r="Z15" s="280"/>
    </row>
    <row r="16" ht="15.0" customHeight="1">
      <c r="A16" s="339" t="s">
        <v>265</v>
      </c>
      <c r="B16" s="349">
        <v>2941925.0</v>
      </c>
      <c r="C16" s="344">
        <v>0.0</v>
      </c>
      <c r="D16" s="351" t="s">
        <v>264</v>
      </c>
      <c r="E16" s="343">
        <v>0.0</v>
      </c>
      <c r="F16" s="344">
        <v>989888.0</v>
      </c>
      <c r="G16" s="345">
        <v>0.0</v>
      </c>
      <c r="H16" s="346">
        <v>3931813.0</v>
      </c>
      <c r="I16" s="323"/>
      <c r="J16" s="323"/>
      <c r="K16" s="323"/>
      <c r="L16" s="323"/>
      <c r="M16" s="323"/>
      <c r="N16" s="323"/>
      <c r="O16" s="323"/>
      <c r="P16" s="323"/>
      <c r="Q16" s="323"/>
      <c r="R16" s="323"/>
      <c r="S16" s="323"/>
      <c r="T16" s="323"/>
      <c r="U16" s="323"/>
      <c r="V16" s="323"/>
      <c r="W16" s="280"/>
      <c r="X16" s="280"/>
      <c r="Y16" s="280"/>
      <c r="Z16" s="280"/>
    </row>
    <row r="17" ht="15.0" customHeight="1">
      <c r="A17" s="352" t="s">
        <v>266</v>
      </c>
      <c r="B17" s="349">
        <v>7060812.0</v>
      </c>
      <c r="C17" s="344">
        <v>0.0</v>
      </c>
      <c r="D17" s="353" t="s">
        <v>264</v>
      </c>
      <c r="E17" s="343">
        <v>0.0</v>
      </c>
      <c r="F17" s="344">
        <v>3660678.0</v>
      </c>
      <c r="G17" s="345">
        <v>0.0</v>
      </c>
      <c r="H17" s="346">
        <v>1.0721491E7</v>
      </c>
      <c r="I17" s="323"/>
      <c r="J17" s="323"/>
      <c r="K17" s="323"/>
      <c r="L17" s="323"/>
      <c r="M17" s="323"/>
      <c r="N17" s="323"/>
      <c r="O17" s="323"/>
      <c r="P17" s="323"/>
      <c r="Q17" s="323"/>
      <c r="R17" s="323"/>
      <c r="S17" s="323"/>
      <c r="T17" s="323"/>
      <c r="U17" s="323"/>
      <c r="V17" s="323"/>
      <c r="W17" s="280"/>
      <c r="X17" s="280"/>
      <c r="Y17" s="280"/>
      <c r="Z17" s="280"/>
    </row>
    <row r="18" ht="15.0" customHeight="1">
      <c r="A18" s="354" t="s">
        <v>267</v>
      </c>
      <c r="B18" s="355">
        <v>4.50019178E8</v>
      </c>
      <c r="C18" s="356">
        <v>1.4096E7</v>
      </c>
      <c r="D18" s="357">
        <v>0.031</v>
      </c>
      <c r="E18" s="356">
        <v>1.4096E7</v>
      </c>
      <c r="F18" s="356">
        <v>1.48083E7</v>
      </c>
      <c r="G18" s="356">
        <v>5260247.0</v>
      </c>
      <c r="H18" s="358">
        <v>4.70087725E8</v>
      </c>
      <c r="I18" s="323"/>
      <c r="J18" s="323"/>
      <c r="K18" s="323"/>
      <c r="L18" s="323"/>
      <c r="M18" s="323"/>
      <c r="N18" s="323"/>
      <c r="O18" s="323"/>
      <c r="P18" s="323"/>
      <c r="Q18" s="323"/>
      <c r="R18" s="323"/>
      <c r="S18" s="323"/>
      <c r="T18" s="323"/>
      <c r="U18" s="323"/>
      <c r="V18" s="323"/>
      <c r="W18" s="280"/>
      <c r="X18" s="280"/>
      <c r="Y18" s="280"/>
      <c r="Z18" s="280"/>
    </row>
    <row r="19" ht="15.0" customHeight="1">
      <c r="A19" s="359"/>
      <c r="B19" s="360"/>
      <c r="C19" s="360"/>
      <c r="D19" s="360"/>
      <c r="E19" s="360"/>
      <c r="F19" s="361"/>
      <c r="G19" s="361"/>
      <c r="H19" s="361"/>
      <c r="I19" s="323"/>
      <c r="J19" s="323"/>
      <c r="K19" s="323"/>
      <c r="L19" s="323"/>
      <c r="M19" s="323"/>
      <c r="N19" s="323"/>
      <c r="O19" s="362" t="s">
        <v>268</v>
      </c>
      <c r="Q19" s="323"/>
      <c r="R19" s="323"/>
      <c r="S19" s="323"/>
      <c r="T19" s="323"/>
      <c r="U19" s="323"/>
      <c r="V19" s="323"/>
      <c r="W19" s="280"/>
      <c r="X19" s="280"/>
      <c r="Y19" s="280"/>
      <c r="Z19" s="280"/>
    </row>
    <row r="20" ht="15.0" customHeight="1">
      <c r="A20" s="363" t="s">
        <v>269</v>
      </c>
      <c r="B20" s="71"/>
      <c r="C20" s="71"/>
      <c r="D20" s="71"/>
      <c r="E20" s="71"/>
      <c r="F20" s="71"/>
      <c r="G20" s="71"/>
      <c r="H20" s="72"/>
      <c r="I20" s="323"/>
      <c r="J20" s="323"/>
      <c r="K20" s="323"/>
      <c r="L20" s="364" t="s">
        <v>270</v>
      </c>
      <c r="M20" s="71"/>
      <c r="N20" s="71"/>
      <c r="O20" s="71"/>
      <c r="P20" s="71"/>
      <c r="Q20" s="71"/>
      <c r="R20" s="71"/>
      <c r="S20" s="72"/>
      <c r="T20" s="323"/>
      <c r="U20" s="323"/>
      <c r="V20" s="323"/>
      <c r="W20" s="280"/>
      <c r="X20" s="280"/>
      <c r="Y20" s="280"/>
      <c r="Z20" s="280"/>
    </row>
    <row r="21" ht="15.0" customHeight="1">
      <c r="A21" s="328" t="s">
        <v>255</v>
      </c>
      <c r="B21" s="329" t="s">
        <v>93</v>
      </c>
      <c r="C21" s="329" t="s">
        <v>256</v>
      </c>
      <c r="D21" s="329" t="s">
        <v>257</v>
      </c>
      <c r="E21" s="329" t="s">
        <v>258</v>
      </c>
      <c r="F21" s="329" t="s">
        <v>259</v>
      </c>
      <c r="G21" s="329" t="s">
        <v>260</v>
      </c>
      <c r="H21" s="330" t="s">
        <v>261</v>
      </c>
      <c r="I21" s="317"/>
      <c r="J21" s="317"/>
      <c r="K21" s="317"/>
      <c r="L21" s="329" t="s">
        <v>255</v>
      </c>
      <c r="M21" s="329" t="s">
        <v>93</v>
      </c>
      <c r="N21" s="329" t="s">
        <v>256</v>
      </c>
      <c r="O21" s="329" t="s">
        <v>257</v>
      </c>
      <c r="P21" s="329" t="s">
        <v>258</v>
      </c>
      <c r="Q21" s="329" t="s">
        <v>259</v>
      </c>
      <c r="R21" s="329" t="s">
        <v>260</v>
      </c>
      <c r="S21" s="328" t="s">
        <v>261</v>
      </c>
      <c r="T21" s="317"/>
      <c r="U21" s="317"/>
      <c r="V21" s="317"/>
      <c r="W21" s="49"/>
      <c r="X21" s="49"/>
      <c r="Y21" s="49"/>
      <c r="Z21" s="49"/>
    </row>
    <row r="22" ht="15.0" customHeight="1">
      <c r="A22" s="331"/>
      <c r="B22" s="332"/>
      <c r="C22" s="332"/>
      <c r="D22" s="332"/>
      <c r="E22" s="332"/>
      <c r="F22" s="332"/>
      <c r="G22" s="332"/>
      <c r="H22" s="332"/>
      <c r="I22" s="323"/>
      <c r="J22" s="323"/>
      <c r="K22" s="323"/>
      <c r="L22" s="332"/>
      <c r="M22" s="332"/>
      <c r="N22" s="332"/>
      <c r="O22" s="332"/>
      <c r="P22" s="332"/>
      <c r="Q22" s="332"/>
      <c r="R22" s="332"/>
      <c r="S22" s="331"/>
      <c r="T22" s="323"/>
      <c r="U22" s="323"/>
      <c r="V22" s="323"/>
      <c r="W22" s="280"/>
      <c r="X22" s="280"/>
      <c r="Y22" s="280"/>
      <c r="Z22" s="280"/>
    </row>
    <row r="23" ht="15.75" customHeight="1">
      <c r="A23" s="331"/>
      <c r="B23" s="332"/>
      <c r="C23" s="332"/>
      <c r="D23" s="332"/>
      <c r="E23" s="332"/>
      <c r="F23" s="332"/>
      <c r="G23" s="332"/>
      <c r="H23" s="332"/>
      <c r="I23" s="333" t="s">
        <v>262</v>
      </c>
      <c r="J23" s="334"/>
      <c r="K23" s="323"/>
      <c r="L23" s="332"/>
      <c r="M23" s="332"/>
      <c r="N23" s="332"/>
      <c r="O23" s="332"/>
      <c r="P23" s="332"/>
      <c r="Q23" s="332"/>
      <c r="R23" s="332"/>
      <c r="S23" s="331"/>
      <c r="T23" s="365" t="s">
        <v>262</v>
      </c>
      <c r="U23" s="334"/>
      <c r="V23" s="323"/>
      <c r="W23" s="280"/>
      <c r="X23" s="280"/>
      <c r="Y23" s="280"/>
      <c r="Z23" s="280"/>
    </row>
    <row r="24" ht="15.75" customHeight="1">
      <c r="A24" s="335"/>
      <c r="B24" s="336"/>
      <c r="C24" s="336"/>
      <c r="D24" s="336"/>
      <c r="E24" s="336"/>
      <c r="F24" s="336"/>
      <c r="G24" s="336"/>
      <c r="H24" s="336"/>
      <c r="I24" s="337" t="s">
        <v>263</v>
      </c>
      <c r="J24" s="338"/>
      <c r="K24" s="323"/>
      <c r="L24" s="336"/>
      <c r="M24" s="336"/>
      <c r="N24" s="336"/>
      <c r="O24" s="336"/>
      <c r="P24" s="336"/>
      <c r="Q24" s="336"/>
      <c r="R24" s="336"/>
      <c r="S24" s="335"/>
      <c r="T24" s="366" t="s">
        <v>263</v>
      </c>
      <c r="U24" s="338"/>
      <c r="V24" s="323"/>
      <c r="W24" s="280"/>
      <c r="X24" s="280"/>
      <c r="Y24" s="280"/>
      <c r="Z24" s="280"/>
    </row>
    <row r="25" ht="15.75" customHeight="1">
      <c r="A25" s="339" t="s">
        <v>271</v>
      </c>
      <c r="B25" s="340">
        <v>2.06882396E8</v>
      </c>
      <c r="C25" s="341">
        <v>1.0348E7</v>
      </c>
      <c r="D25" s="342">
        <v>0.05</v>
      </c>
      <c r="E25" s="343">
        <v>1.0348E7</v>
      </c>
      <c r="F25" s="344">
        <v>0.0</v>
      </c>
      <c r="G25" s="344">
        <v>3524213.0</v>
      </c>
      <c r="H25" s="367">
        <v>2.10406609E8</v>
      </c>
      <c r="I25" s="347">
        <v>0.0</v>
      </c>
      <c r="J25" s="368" t="s">
        <v>272</v>
      </c>
      <c r="K25" s="323"/>
      <c r="L25" s="339" t="s">
        <v>271</v>
      </c>
      <c r="M25" s="369" t="s">
        <v>273</v>
      </c>
      <c r="N25" s="370">
        <v>2482467.0</v>
      </c>
      <c r="O25" s="371">
        <v>0.013</v>
      </c>
      <c r="P25" s="343">
        <v>2482467.0</v>
      </c>
      <c r="Q25" s="344">
        <v>0.0</v>
      </c>
      <c r="R25" s="344">
        <v>3524213.0</v>
      </c>
      <c r="S25" s="372">
        <v>1.96634294E8</v>
      </c>
      <c r="T25" s="347">
        <v>0.0</v>
      </c>
      <c r="U25" s="368" t="s">
        <v>272</v>
      </c>
      <c r="V25" s="323"/>
      <c r="W25" s="280"/>
      <c r="X25" s="280"/>
      <c r="Y25" s="280"/>
      <c r="Z25" s="280"/>
    </row>
    <row r="26" ht="15.75" customHeight="1">
      <c r="A26" s="339" t="s">
        <v>96</v>
      </c>
      <c r="B26" s="349">
        <v>1.49801676E8</v>
      </c>
      <c r="C26" s="344">
        <v>1.0348E7</v>
      </c>
      <c r="D26" s="350">
        <v>0.069</v>
      </c>
      <c r="E26" s="343">
        <v>1.0348E7</v>
      </c>
      <c r="F26" s="344">
        <v>0.0</v>
      </c>
      <c r="G26" s="344">
        <v>399157.0</v>
      </c>
      <c r="H26" s="367">
        <v>1.50200834E8</v>
      </c>
      <c r="I26" s="323"/>
      <c r="J26" s="323"/>
      <c r="K26" s="323"/>
      <c r="L26" s="339" t="s">
        <v>96</v>
      </c>
      <c r="M26" s="369" t="s">
        <v>273</v>
      </c>
      <c r="N26" s="370">
        <v>2.3889576E7</v>
      </c>
      <c r="O26" s="373">
        <v>0.179</v>
      </c>
      <c r="P26" s="343">
        <v>2.3889576E7</v>
      </c>
      <c r="Q26" s="344">
        <v>0.0</v>
      </c>
      <c r="R26" s="344">
        <v>399157.0</v>
      </c>
      <c r="S26" s="372">
        <v>1.33975578E8</v>
      </c>
      <c r="T26" s="374">
        <v>0.094133</v>
      </c>
      <c r="U26" s="323"/>
      <c r="V26" s="323"/>
      <c r="W26" s="280"/>
      <c r="X26" s="280"/>
      <c r="Y26" s="280"/>
      <c r="Z26" s="280"/>
    </row>
    <row r="27" ht="15.0" customHeight="1">
      <c r="A27" s="339" t="s">
        <v>97</v>
      </c>
      <c r="B27" s="349">
        <v>4.2168368E7</v>
      </c>
      <c r="C27" s="344">
        <v>0.0</v>
      </c>
      <c r="D27" s="351" t="s">
        <v>264</v>
      </c>
      <c r="E27" s="343">
        <v>0.0</v>
      </c>
      <c r="F27" s="344">
        <v>2049968.0</v>
      </c>
      <c r="G27" s="344">
        <v>1580633.0</v>
      </c>
      <c r="H27" s="367">
        <v>4.5798969E7</v>
      </c>
      <c r="I27" s="323"/>
      <c r="J27" s="323"/>
      <c r="K27" s="323"/>
      <c r="L27" s="339" t="s">
        <v>97</v>
      </c>
      <c r="M27" s="369">
        <v>3.7816003E7</v>
      </c>
      <c r="N27" s="344">
        <v>0.0</v>
      </c>
      <c r="O27" s="375" t="s">
        <v>264</v>
      </c>
      <c r="P27" s="343">
        <v>0.0</v>
      </c>
      <c r="Q27" s="344">
        <v>2855793.0</v>
      </c>
      <c r="R27" s="344">
        <v>1580633.0</v>
      </c>
      <c r="S27" s="372">
        <v>4.2252429E7</v>
      </c>
      <c r="T27" s="374">
        <v>0.905867</v>
      </c>
      <c r="U27" s="323"/>
      <c r="V27" s="323"/>
      <c r="W27" s="280"/>
      <c r="X27" s="280"/>
      <c r="Y27" s="280"/>
      <c r="Z27" s="280"/>
    </row>
    <row r="28" ht="15.0" customHeight="1">
      <c r="A28" s="339" t="s">
        <v>98</v>
      </c>
      <c r="B28" s="349">
        <v>7.3036584E7</v>
      </c>
      <c r="C28" s="344">
        <v>0.0</v>
      </c>
      <c r="D28" s="351" t="s">
        <v>264</v>
      </c>
      <c r="E28" s="343">
        <v>0.0</v>
      </c>
      <c r="F28" s="344">
        <v>9719664.0</v>
      </c>
      <c r="G28" s="344">
        <v>225182.0</v>
      </c>
      <c r="H28" s="367">
        <v>8.298143E7</v>
      </c>
      <c r="I28" s="323"/>
      <c r="J28" s="323"/>
      <c r="K28" s="323"/>
      <c r="L28" s="339" t="s">
        <v>98</v>
      </c>
      <c r="M28" s="369">
        <v>6.3944498E7</v>
      </c>
      <c r="N28" s="344">
        <v>0.0</v>
      </c>
      <c r="O28" s="375" t="s">
        <v>264</v>
      </c>
      <c r="P28" s="343">
        <v>0.0</v>
      </c>
      <c r="Q28" s="344">
        <v>1.1359256E7</v>
      </c>
      <c r="R28" s="344">
        <v>225182.0</v>
      </c>
      <c r="S28" s="372">
        <v>7.5528936E7</v>
      </c>
      <c r="T28" s="323"/>
      <c r="U28" s="323"/>
      <c r="V28" s="323"/>
      <c r="W28" s="280"/>
      <c r="X28" s="280"/>
      <c r="Y28" s="280"/>
      <c r="Z28" s="280"/>
    </row>
    <row r="29" ht="15.0" customHeight="1">
      <c r="A29" s="339" t="s">
        <v>265</v>
      </c>
      <c r="B29" s="349">
        <v>5223917.0</v>
      </c>
      <c r="C29" s="344">
        <v>0.0</v>
      </c>
      <c r="D29" s="351" t="s">
        <v>264</v>
      </c>
      <c r="E29" s="343">
        <v>0.0</v>
      </c>
      <c r="F29" s="344">
        <v>1009686.0</v>
      </c>
      <c r="G29" s="344">
        <v>0.0</v>
      </c>
      <c r="H29" s="367">
        <v>6233602.0</v>
      </c>
      <c r="I29" s="323"/>
      <c r="J29" s="323"/>
      <c r="K29" s="323"/>
      <c r="L29" s="339" t="s">
        <v>265</v>
      </c>
      <c r="M29" s="369">
        <v>6448993.0</v>
      </c>
      <c r="N29" s="344">
        <v>0.0</v>
      </c>
      <c r="O29" s="375" t="s">
        <v>264</v>
      </c>
      <c r="P29" s="343">
        <v>0.0</v>
      </c>
      <c r="Q29" s="344">
        <v>203860.0</v>
      </c>
      <c r="R29" s="344">
        <v>0.0</v>
      </c>
      <c r="S29" s="372">
        <v>6652853.0</v>
      </c>
      <c r="T29" s="323"/>
      <c r="U29" s="323"/>
      <c r="V29" s="323"/>
      <c r="W29" s="280"/>
      <c r="X29" s="280"/>
      <c r="Y29" s="280"/>
      <c r="Z29" s="280"/>
    </row>
    <row r="30" ht="15.0" customHeight="1">
      <c r="A30" s="352" t="s">
        <v>266</v>
      </c>
      <c r="B30" s="349">
        <v>6541191.0</v>
      </c>
      <c r="C30" s="344">
        <v>0.0</v>
      </c>
      <c r="D30" s="353" t="s">
        <v>264</v>
      </c>
      <c r="E30" s="343">
        <v>0.0</v>
      </c>
      <c r="F30" s="344">
        <v>4366806.0</v>
      </c>
      <c r="G30" s="344">
        <v>0.0</v>
      </c>
      <c r="H30" s="367">
        <v>1.0907997E7</v>
      </c>
      <c r="I30" s="323"/>
      <c r="J30" s="323"/>
      <c r="K30" s="323"/>
      <c r="L30" s="352" t="s">
        <v>266</v>
      </c>
      <c r="M30" s="369">
        <v>1.8339901E7</v>
      </c>
      <c r="N30" s="344">
        <v>0.0</v>
      </c>
      <c r="O30" s="376" t="s">
        <v>264</v>
      </c>
      <c r="P30" s="343">
        <v>0.0</v>
      </c>
      <c r="Q30" s="344">
        <v>2727213.0</v>
      </c>
      <c r="R30" s="344">
        <v>0.0</v>
      </c>
      <c r="S30" s="372">
        <v>2.1067114E7</v>
      </c>
      <c r="T30" s="323"/>
      <c r="U30" s="323"/>
      <c r="V30" s="323"/>
      <c r="W30" s="280"/>
      <c r="X30" s="280"/>
      <c r="Y30" s="280"/>
      <c r="Z30" s="280"/>
    </row>
    <row r="31" ht="15.0" customHeight="1">
      <c r="A31" s="354" t="s">
        <v>267</v>
      </c>
      <c r="B31" s="355">
        <v>4.83654132E8</v>
      </c>
      <c r="C31" s="356">
        <v>2.0696E7</v>
      </c>
      <c r="D31" s="357">
        <v>0.043</v>
      </c>
      <c r="E31" s="356">
        <v>2.0696E7</v>
      </c>
      <c r="F31" s="356">
        <v>1.7146123E7</v>
      </c>
      <c r="G31" s="356">
        <v>5729185.0</v>
      </c>
      <c r="H31" s="358">
        <v>5.0652944E8</v>
      </c>
      <c r="I31" s="323"/>
      <c r="J31" s="323"/>
      <c r="K31" s="323"/>
      <c r="L31" s="354" t="s">
        <v>267</v>
      </c>
      <c r="M31" s="355" t="s">
        <v>273</v>
      </c>
      <c r="N31" s="377">
        <v>2.6372043E7</v>
      </c>
      <c r="O31" s="378">
        <v>0.058</v>
      </c>
      <c r="P31" s="379">
        <v>2.6372043E7</v>
      </c>
      <c r="Q31" s="379">
        <v>1.7146123E7</v>
      </c>
      <c r="R31" s="379">
        <v>5729185.0</v>
      </c>
      <c r="S31" s="358">
        <v>4.76111204E8</v>
      </c>
      <c r="T31" s="323"/>
      <c r="U31" s="323"/>
      <c r="V31" s="323"/>
      <c r="W31" s="280"/>
      <c r="X31" s="280"/>
      <c r="Y31" s="280"/>
      <c r="Z31" s="280"/>
    </row>
    <row r="32" ht="15.0" customHeight="1">
      <c r="A32" s="380"/>
      <c r="B32" s="360"/>
      <c r="C32" s="360"/>
      <c r="D32" s="360"/>
      <c r="E32" s="360"/>
      <c r="F32" s="361"/>
      <c r="G32" s="361"/>
      <c r="H32" s="361"/>
      <c r="I32" s="323"/>
      <c r="J32" s="361"/>
      <c r="K32" s="323"/>
      <c r="L32" s="323"/>
      <c r="M32" s="323"/>
      <c r="N32" s="323"/>
      <c r="O32" s="323"/>
      <c r="P32" s="381"/>
      <c r="Q32" s="381"/>
      <c r="R32" s="323"/>
      <c r="S32" s="323"/>
      <c r="T32" s="323"/>
      <c r="U32" s="323"/>
      <c r="V32" s="323"/>
      <c r="W32" s="280"/>
      <c r="X32" s="280"/>
      <c r="Y32" s="280"/>
      <c r="Z32" s="280"/>
    </row>
    <row r="33" ht="15.0" customHeight="1">
      <c r="A33" s="363" t="s">
        <v>274</v>
      </c>
      <c r="B33" s="71"/>
      <c r="C33" s="71"/>
      <c r="D33" s="71"/>
      <c r="E33" s="71"/>
      <c r="F33" s="71"/>
      <c r="G33" s="71"/>
      <c r="H33" s="72"/>
      <c r="I33" s="323"/>
      <c r="J33" s="323"/>
      <c r="K33" s="323"/>
      <c r="L33" s="364" t="s">
        <v>275</v>
      </c>
      <c r="M33" s="71"/>
      <c r="N33" s="71"/>
      <c r="O33" s="71"/>
      <c r="P33" s="71"/>
      <c r="Q33" s="71"/>
      <c r="R33" s="71"/>
      <c r="S33" s="72"/>
      <c r="T33" s="382"/>
      <c r="U33" s="382"/>
      <c r="V33" s="323"/>
      <c r="W33" s="280"/>
      <c r="X33" s="280"/>
      <c r="Y33" s="280"/>
      <c r="Z33" s="280"/>
    </row>
    <row r="34" ht="15.0" customHeight="1">
      <c r="A34" s="328" t="s">
        <v>255</v>
      </c>
      <c r="B34" s="329" t="s">
        <v>93</v>
      </c>
      <c r="C34" s="329" t="s">
        <v>256</v>
      </c>
      <c r="D34" s="329" t="s">
        <v>257</v>
      </c>
      <c r="E34" s="329" t="s">
        <v>258</v>
      </c>
      <c r="F34" s="329" t="s">
        <v>259</v>
      </c>
      <c r="G34" s="329" t="s">
        <v>260</v>
      </c>
      <c r="H34" s="330" t="s">
        <v>261</v>
      </c>
      <c r="I34" s="317"/>
      <c r="J34" s="317"/>
      <c r="K34" s="317"/>
      <c r="L34" s="329" t="s">
        <v>255</v>
      </c>
      <c r="M34" s="329" t="s">
        <v>93</v>
      </c>
      <c r="N34" s="329" t="s">
        <v>256</v>
      </c>
      <c r="O34" s="329" t="s">
        <v>257</v>
      </c>
      <c r="P34" s="329" t="s">
        <v>258</v>
      </c>
      <c r="Q34" s="329" t="s">
        <v>259</v>
      </c>
      <c r="R34" s="329" t="s">
        <v>276</v>
      </c>
      <c r="S34" s="329" t="s">
        <v>261</v>
      </c>
      <c r="T34" s="383"/>
      <c r="U34" s="383"/>
      <c r="V34" s="317"/>
      <c r="W34" s="49"/>
      <c r="X34" s="49"/>
      <c r="Y34" s="49"/>
      <c r="Z34" s="49"/>
    </row>
    <row r="35" ht="12.0" customHeight="1">
      <c r="A35" s="331"/>
      <c r="B35" s="332"/>
      <c r="C35" s="332"/>
      <c r="D35" s="332"/>
      <c r="E35" s="332"/>
      <c r="F35" s="332"/>
      <c r="G35" s="332"/>
      <c r="H35" s="332"/>
      <c r="I35" s="323"/>
      <c r="J35" s="317"/>
      <c r="K35" s="317"/>
      <c r="L35" s="332"/>
      <c r="M35" s="332"/>
      <c r="N35" s="332"/>
      <c r="O35" s="332"/>
      <c r="P35" s="332"/>
      <c r="Q35" s="332"/>
      <c r="R35" s="332"/>
      <c r="S35" s="332"/>
      <c r="T35" s="382"/>
      <c r="U35" s="382"/>
      <c r="V35" s="317"/>
      <c r="W35" s="49"/>
      <c r="X35" s="49"/>
      <c r="Y35" s="49"/>
      <c r="Z35" s="49"/>
    </row>
    <row r="36" ht="15.0" customHeight="1">
      <c r="A36" s="331"/>
      <c r="B36" s="332"/>
      <c r="C36" s="332"/>
      <c r="D36" s="332"/>
      <c r="E36" s="332"/>
      <c r="F36" s="332"/>
      <c r="G36" s="332"/>
      <c r="H36" s="332"/>
      <c r="I36" s="333" t="s">
        <v>262</v>
      </c>
      <c r="J36" s="334"/>
      <c r="K36" s="323"/>
      <c r="L36" s="332"/>
      <c r="M36" s="332"/>
      <c r="N36" s="332"/>
      <c r="O36" s="332"/>
      <c r="P36" s="332"/>
      <c r="Q36" s="332"/>
      <c r="R36" s="332"/>
      <c r="S36" s="332"/>
      <c r="T36" s="384" t="s">
        <v>262</v>
      </c>
      <c r="U36" s="334"/>
      <c r="V36" s="323"/>
      <c r="W36" s="280"/>
      <c r="X36" s="280"/>
      <c r="Y36" s="280"/>
      <c r="Z36" s="280"/>
    </row>
    <row r="37" ht="18.75" customHeight="1">
      <c r="A37" s="335"/>
      <c r="B37" s="336"/>
      <c r="C37" s="336"/>
      <c r="D37" s="336"/>
      <c r="E37" s="336"/>
      <c r="F37" s="336"/>
      <c r="G37" s="336"/>
      <c r="H37" s="336"/>
      <c r="I37" s="337" t="s">
        <v>263</v>
      </c>
      <c r="J37" s="338"/>
      <c r="K37" s="323"/>
      <c r="L37" s="336"/>
      <c r="M37" s="336"/>
      <c r="N37" s="336"/>
      <c r="O37" s="336"/>
      <c r="P37" s="336"/>
      <c r="Q37" s="336"/>
      <c r="R37" s="336"/>
      <c r="S37" s="336"/>
      <c r="T37" s="385" t="s">
        <v>263</v>
      </c>
      <c r="U37" s="338"/>
      <c r="V37" s="323"/>
      <c r="W37" s="280"/>
      <c r="X37" s="280"/>
      <c r="Y37" s="280"/>
      <c r="Z37" s="280"/>
    </row>
    <row r="38" ht="15.75" customHeight="1">
      <c r="A38" s="339" t="s">
        <v>95</v>
      </c>
      <c r="B38" s="340">
        <v>2.18942778E8</v>
      </c>
      <c r="C38" s="341">
        <v>1.2988E7</v>
      </c>
      <c r="D38" s="342">
        <v>0.059</v>
      </c>
      <c r="E38" s="343">
        <v>1.2988E7</v>
      </c>
      <c r="F38" s="344">
        <v>0.0</v>
      </c>
      <c r="G38" s="344">
        <v>3635197.0</v>
      </c>
      <c r="H38" s="367">
        <v>2.22577975E8</v>
      </c>
      <c r="I38" s="347">
        <v>0.0</v>
      </c>
      <c r="J38" s="368" t="s">
        <v>272</v>
      </c>
      <c r="K38" s="323"/>
      <c r="L38" s="339" t="s">
        <v>271</v>
      </c>
      <c r="M38" s="369" t="s">
        <v>273</v>
      </c>
      <c r="N38" s="370">
        <v>2569454.0</v>
      </c>
      <c r="O38" s="371">
        <v>0.013</v>
      </c>
      <c r="P38" s="386">
        <v>2569454.0</v>
      </c>
      <c r="Q38" s="344">
        <v>0.0</v>
      </c>
      <c r="R38" s="370">
        <v>9480849.0</v>
      </c>
      <c r="S38" s="372">
        <v>2.10158391E8</v>
      </c>
      <c r="T38" s="387">
        <v>0.0</v>
      </c>
      <c r="U38" s="388" t="s">
        <v>272</v>
      </c>
      <c r="V38" s="323"/>
      <c r="W38" s="280"/>
      <c r="X38" s="280"/>
      <c r="Y38" s="280"/>
      <c r="Z38" s="280"/>
    </row>
    <row r="39" ht="15.75" customHeight="1">
      <c r="A39" s="339" t="s">
        <v>96</v>
      </c>
      <c r="B39" s="349">
        <v>1.63354443E8</v>
      </c>
      <c r="C39" s="341">
        <v>1.2988E7</v>
      </c>
      <c r="D39" s="350">
        <v>0.08</v>
      </c>
      <c r="E39" s="343">
        <v>1.2988E7</v>
      </c>
      <c r="F39" s="344">
        <v>0.0</v>
      </c>
      <c r="G39" s="344">
        <v>411344.0</v>
      </c>
      <c r="H39" s="367">
        <v>1.63765787E8</v>
      </c>
      <c r="I39" s="323"/>
      <c r="J39" s="323"/>
      <c r="K39" s="323"/>
      <c r="L39" s="339" t="s">
        <v>96</v>
      </c>
      <c r="M39" s="369" t="s">
        <v>273</v>
      </c>
      <c r="N39" s="370">
        <v>2.4726546E7</v>
      </c>
      <c r="O39" s="373">
        <v>0.169</v>
      </c>
      <c r="P39" s="343">
        <v>2.4726546E7</v>
      </c>
      <c r="Q39" s="344">
        <v>0.0</v>
      </c>
      <c r="R39" s="344">
        <v>408560.0</v>
      </c>
      <c r="S39" s="372">
        <v>1.46372205E8</v>
      </c>
      <c r="T39" s="382"/>
      <c r="U39" s="382"/>
      <c r="V39" s="323"/>
      <c r="W39" s="280"/>
      <c r="X39" s="280"/>
      <c r="Y39" s="280"/>
      <c r="Z39" s="280"/>
    </row>
    <row r="40" ht="15.75" customHeight="1">
      <c r="A40" s="339" t="s">
        <v>97</v>
      </c>
      <c r="B40" s="349">
        <v>4.5590472E7</v>
      </c>
      <c r="C40" s="344">
        <v>0.0</v>
      </c>
      <c r="D40" s="351" t="s">
        <v>264</v>
      </c>
      <c r="E40" s="343">
        <v>0.0</v>
      </c>
      <c r="F40" s="344">
        <v>2114525.0</v>
      </c>
      <c r="G40" s="344">
        <v>1630410.0</v>
      </c>
      <c r="H40" s="367">
        <v>4.9335407E7</v>
      </c>
      <c r="I40" s="323"/>
      <c r="J40" s="323"/>
      <c r="K40" s="323"/>
      <c r="L40" s="339" t="s">
        <v>97</v>
      </c>
      <c r="M40" s="369">
        <v>3.7591073E7</v>
      </c>
      <c r="N40" s="344">
        <v>0.0</v>
      </c>
      <c r="O40" s="375" t="s">
        <v>264</v>
      </c>
      <c r="P40" s="343">
        <v>0.0</v>
      </c>
      <c r="Q40" s="344">
        <v>2905606.0</v>
      </c>
      <c r="R40" s="344">
        <v>1619041.0</v>
      </c>
      <c r="S40" s="372">
        <v>4.211572E7</v>
      </c>
      <c r="T40" s="382"/>
      <c r="U40" s="382"/>
      <c r="V40" s="323"/>
      <c r="W40" s="280"/>
      <c r="X40" s="280"/>
      <c r="Y40" s="280"/>
      <c r="Z40" s="280"/>
    </row>
    <row r="41" ht="15.0" customHeight="1">
      <c r="A41" s="339" t="s">
        <v>98</v>
      </c>
      <c r="B41" s="349">
        <v>8.5836739E7</v>
      </c>
      <c r="C41" s="344">
        <v>0.0</v>
      </c>
      <c r="D41" s="351" t="s">
        <v>264</v>
      </c>
      <c r="E41" s="343">
        <v>0.0</v>
      </c>
      <c r="F41" s="344">
        <v>1.0025753E7</v>
      </c>
      <c r="G41" s="344">
        <v>232274.0</v>
      </c>
      <c r="H41" s="367">
        <v>9.6094766E7</v>
      </c>
      <c r="I41" s="323"/>
      <c r="J41" s="323"/>
      <c r="K41" s="323"/>
      <c r="L41" s="339" t="s">
        <v>98</v>
      </c>
      <c r="M41" s="369">
        <v>7.1081685E7</v>
      </c>
      <c r="N41" s="344">
        <v>0.0</v>
      </c>
      <c r="O41" s="375" t="s">
        <v>264</v>
      </c>
      <c r="P41" s="343">
        <v>0.0</v>
      </c>
      <c r="Q41" s="344">
        <v>1.1595436E7</v>
      </c>
      <c r="R41" s="344">
        <v>230654.0</v>
      </c>
      <c r="S41" s="372">
        <v>8.2907775E7</v>
      </c>
      <c r="T41" s="382"/>
      <c r="U41" s="382"/>
      <c r="V41" s="323"/>
      <c r="W41" s="280"/>
      <c r="X41" s="280"/>
      <c r="Y41" s="280"/>
      <c r="Z41" s="280"/>
    </row>
    <row r="42" ht="15.0" customHeight="1">
      <c r="A42" s="339" t="s">
        <v>265</v>
      </c>
      <c r="B42" s="349">
        <v>5379128.0</v>
      </c>
      <c r="C42" s="344">
        <v>0.0</v>
      </c>
      <c r="D42" s="351" t="s">
        <v>264</v>
      </c>
      <c r="E42" s="343">
        <v>0.0</v>
      </c>
      <c r="F42" s="344">
        <v>1041482.0</v>
      </c>
      <c r="G42" s="344">
        <v>0.0</v>
      </c>
      <c r="H42" s="367">
        <v>6420610.0</v>
      </c>
      <c r="I42" s="323"/>
      <c r="J42" s="323"/>
      <c r="K42" s="323"/>
      <c r="L42" s="339" t="s">
        <v>265</v>
      </c>
      <c r="M42" s="369">
        <v>6829617.0</v>
      </c>
      <c r="N42" s="344">
        <v>0.0</v>
      </c>
      <c r="O42" s="375" t="s">
        <v>264</v>
      </c>
      <c r="P42" s="343">
        <v>0.0</v>
      </c>
      <c r="Q42" s="344">
        <v>228395.0</v>
      </c>
      <c r="R42" s="344">
        <v>0.0</v>
      </c>
      <c r="S42" s="372">
        <v>7058012.0</v>
      </c>
      <c r="T42" s="382"/>
      <c r="U42" s="382"/>
      <c r="V42" s="323"/>
      <c r="W42" s="280"/>
      <c r="X42" s="280"/>
      <c r="Y42" s="280"/>
      <c r="Z42" s="280"/>
    </row>
    <row r="43" ht="15.0" customHeight="1">
      <c r="A43" s="352" t="s">
        <v>266</v>
      </c>
      <c r="B43" s="349">
        <v>6730913.0</v>
      </c>
      <c r="C43" s="344">
        <v>0.0</v>
      </c>
      <c r="D43" s="351" t="s">
        <v>264</v>
      </c>
      <c r="E43" s="343">
        <v>0.0</v>
      </c>
      <c r="F43" s="344">
        <v>4504324.0</v>
      </c>
      <c r="G43" s="344">
        <v>0.0</v>
      </c>
      <c r="H43" s="367">
        <v>1.1235237E7</v>
      </c>
      <c r="I43" s="323"/>
      <c r="J43" s="323"/>
      <c r="K43" s="323"/>
      <c r="L43" s="352" t="s">
        <v>266</v>
      </c>
      <c r="M43" s="369">
        <v>1.9516778E7</v>
      </c>
      <c r="N43" s="344">
        <v>0.0</v>
      </c>
      <c r="O43" s="376" t="s">
        <v>264</v>
      </c>
      <c r="P43" s="343">
        <v>0.0</v>
      </c>
      <c r="Q43" s="344">
        <v>2833323.0</v>
      </c>
      <c r="R43" s="344">
        <v>0.0</v>
      </c>
      <c r="S43" s="372">
        <v>2.2350101E7</v>
      </c>
      <c r="T43" s="382"/>
      <c r="U43" s="382"/>
      <c r="V43" s="323"/>
      <c r="W43" s="280"/>
      <c r="X43" s="280"/>
      <c r="Y43" s="280"/>
      <c r="Z43" s="280"/>
    </row>
    <row r="44" ht="15.0" customHeight="1">
      <c r="A44" s="354" t="s">
        <v>267</v>
      </c>
      <c r="B44" s="355">
        <v>5.25834473E8</v>
      </c>
      <c r="C44" s="356">
        <v>2.5976E7</v>
      </c>
      <c r="D44" s="357">
        <v>0.049</v>
      </c>
      <c r="E44" s="356">
        <v>2.5976E7</v>
      </c>
      <c r="F44" s="356">
        <v>1.7686084E7</v>
      </c>
      <c r="G44" s="356">
        <v>5909224.0</v>
      </c>
      <c r="H44" s="358">
        <v>5.49429782E8</v>
      </c>
      <c r="I44" s="323"/>
      <c r="J44" s="361"/>
      <c r="K44" s="323"/>
      <c r="L44" s="354" t="s">
        <v>267</v>
      </c>
      <c r="M44" s="355" t="s">
        <v>273</v>
      </c>
      <c r="N44" s="389">
        <v>2.7296E7</v>
      </c>
      <c r="O44" s="378">
        <v>0.057</v>
      </c>
      <c r="P44" s="379">
        <v>2.7296E7</v>
      </c>
      <c r="Q44" s="379">
        <v>1.756276E7</v>
      </c>
      <c r="R44" s="379">
        <v>1.1739104E7</v>
      </c>
      <c r="S44" s="358">
        <v>5.10962204E8</v>
      </c>
      <c r="T44" s="382"/>
      <c r="U44" s="382"/>
      <c r="V44" s="323"/>
      <c r="W44" s="280"/>
      <c r="X44" s="280"/>
      <c r="Y44" s="280"/>
      <c r="Z44" s="280"/>
    </row>
    <row r="45" ht="15.0" customHeight="1">
      <c r="A45" s="323"/>
      <c r="B45" s="323"/>
      <c r="C45" s="323"/>
      <c r="D45" s="323"/>
      <c r="E45" s="323"/>
      <c r="F45" s="361"/>
      <c r="G45" s="361"/>
      <c r="H45" s="361"/>
      <c r="I45" s="323"/>
      <c r="J45" s="323"/>
      <c r="K45" s="323"/>
      <c r="L45" s="323"/>
      <c r="M45" s="390" t="s">
        <v>277</v>
      </c>
      <c r="N45" s="391"/>
      <c r="O45" s="391"/>
      <c r="P45" s="391"/>
      <c r="Q45" s="391"/>
      <c r="R45" s="392"/>
      <c r="S45" s="323"/>
      <c r="T45" s="323"/>
      <c r="U45" s="323"/>
      <c r="V45" s="323"/>
      <c r="W45" s="280"/>
      <c r="X45" s="280"/>
      <c r="Y45" s="280"/>
      <c r="Z45" s="280"/>
    </row>
    <row r="46" ht="15.0" customHeight="1">
      <c r="A46" s="363" t="s">
        <v>278</v>
      </c>
      <c r="B46" s="71"/>
      <c r="C46" s="71"/>
      <c r="D46" s="71"/>
      <c r="E46" s="71"/>
      <c r="F46" s="71"/>
      <c r="G46" s="71"/>
      <c r="H46" s="72"/>
      <c r="I46" s="323"/>
      <c r="J46" s="323"/>
      <c r="K46" s="323"/>
      <c r="L46" s="364" t="s">
        <v>279</v>
      </c>
      <c r="M46" s="71"/>
      <c r="N46" s="71"/>
      <c r="O46" s="71"/>
      <c r="P46" s="71"/>
      <c r="Q46" s="71"/>
      <c r="R46" s="71"/>
      <c r="S46" s="72"/>
      <c r="T46" s="382"/>
      <c r="U46" s="382"/>
      <c r="V46" s="323"/>
      <c r="W46" s="280"/>
      <c r="X46" s="280"/>
      <c r="Y46" s="280"/>
      <c r="Z46" s="280"/>
    </row>
    <row r="47" ht="15.0" customHeight="1">
      <c r="A47" s="328" t="s">
        <v>255</v>
      </c>
      <c r="B47" s="329" t="s">
        <v>93</v>
      </c>
      <c r="C47" s="329" t="s">
        <v>256</v>
      </c>
      <c r="D47" s="329" t="s">
        <v>257</v>
      </c>
      <c r="E47" s="329" t="s">
        <v>258</v>
      </c>
      <c r="F47" s="329" t="s">
        <v>259</v>
      </c>
      <c r="G47" s="329" t="s">
        <v>260</v>
      </c>
      <c r="H47" s="330" t="s">
        <v>261</v>
      </c>
      <c r="I47" s="317"/>
      <c r="J47" s="317"/>
      <c r="K47" s="317"/>
      <c r="L47" s="329" t="s">
        <v>255</v>
      </c>
      <c r="M47" s="329" t="s">
        <v>93</v>
      </c>
      <c r="N47" s="329" t="s">
        <v>256</v>
      </c>
      <c r="O47" s="329" t="s">
        <v>257</v>
      </c>
      <c r="P47" s="329" t="s">
        <v>258</v>
      </c>
      <c r="Q47" s="329" t="s">
        <v>259</v>
      </c>
      <c r="R47" s="329" t="s">
        <v>260</v>
      </c>
      <c r="S47" s="329" t="s">
        <v>261</v>
      </c>
      <c r="T47" s="383"/>
      <c r="U47" s="383"/>
      <c r="V47" s="317"/>
      <c r="W47" s="49"/>
      <c r="X47" s="49"/>
      <c r="Y47" s="49"/>
      <c r="Z47" s="49"/>
    </row>
    <row r="48" ht="15.0" customHeight="1">
      <c r="A48" s="331"/>
      <c r="B48" s="332"/>
      <c r="C48" s="332"/>
      <c r="D48" s="332"/>
      <c r="E48" s="332"/>
      <c r="F48" s="332"/>
      <c r="G48" s="332"/>
      <c r="H48" s="332"/>
      <c r="I48" s="323"/>
      <c r="J48" s="317"/>
      <c r="K48" s="317"/>
      <c r="L48" s="332"/>
      <c r="M48" s="332"/>
      <c r="N48" s="332"/>
      <c r="O48" s="332"/>
      <c r="P48" s="332"/>
      <c r="Q48" s="332"/>
      <c r="R48" s="332"/>
      <c r="S48" s="332"/>
      <c r="T48" s="382"/>
      <c r="U48" s="382"/>
      <c r="V48" s="317"/>
      <c r="W48" s="49"/>
      <c r="X48" s="49"/>
      <c r="Y48" s="49"/>
      <c r="Z48" s="49"/>
    </row>
    <row r="49" ht="15.0" customHeight="1">
      <c r="A49" s="331"/>
      <c r="B49" s="332"/>
      <c r="C49" s="332"/>
      <c r="D49" s="332"/>
      <c r="E49" s="332"/>
      <c r="F49" s="332"/>
      <c r="G49" s="332"/>
      <c r="H49" s="332"/>
      <c r="I49" s="333" t="s">
        <v>262</v>
      </c>
      <c r="J49" s="334"/>
      <c r="K49" s="317"/>
      <c r="L49" s="332"/>
      <c r="M49" s="332"/>
      <c r="N49" s="332"/>
      <c r="O49" s="332"/>
      <c r="P49" s="332"/>
      <c r="Q49" s="332"/>
      <c r="R49" s="332"/>
      <c r="S49" s="332"/>
      <c r="T49" s="384" t="s">
        <v>262</v>
      </c>
      <c r="U49" s="334"/>
      <c r="V49" s="317"/>
      <c r="W49" s="49"/>
      <c r="X49" s="49"/>
      <c r="Y49" s="49"/>
      <c r="Z49" s="49"/>
    </row>
    <row r="50" ht="15.0" customHeight="1">
      <c r="A50" s="335"/>
      <c r="B50" s="336"/>
      <c r="C50" s="336"/>
      <c r="D50" s="336"/>
      <c r="E50" s="336"/>
      <c r="F50" s="336"/>
      <c r="G50" s="336"/>
      <c r="H50" s="336"/>
      <c r="I50" s="337" t="s">
        <v>263</v>
      </c>
      <c r="J50" s="338"/>
      <c r="K50" s="317"/>
      <c r="L50" s="336"/>
      <c r="M50" s="336"/>
      <c r="N50" s="336"/>
      <c r="O50" s="336"/>
      <c r="P50" s="336"/>
      <c r="Q50" s="336"/>
      <c r="R50" s="336"/>
      <c r="S50" s="336"/>
      <c r="T50" s="385" t="s">
        <v>263</v>
      </c>
      <c r="U50" s="338"/>
      <c r="V50" s="317"/>
      <c r="W50" s="49"/>
      <c r="X50" s="49"/>
      <c r="Y50" s="49"/>
      <c r="Z50" s="49"/>
    </row>
    <row r="51" ht="15.75" customHeight="1">
      <c r="A51" s="339" t="s">
        <v>271</v>
      </c>
      <c r="B51" s="340">
        <v>2.31663668E8</v>
      </c>
      <c r="C51" s="341">
        <v>1.6088E7</v>
      </c>
      <c r="D51" s="342">
        <v>0.069</v>
      </c>
      <c r="E51" s="343">
        <v>1.6088E7</v>
      </c>
      <c r="F51" s="344">
        <v>0.0</v>
      </c>
      <c r="G51" s="344">
        <v>3758512.0</v>
      </c>
      <c r="H51" s="367">
        <v>2.3542218E8</v>
      </c>
      <c r="I51" s="347">
        <v>0.0</v>
      </c>
      <c r="J51" s="368" t="s">
        <v>272</v>
      </c>
      <c r="K51" s="317"/>
      <c r="L51" s="339" t="s">
        <v>271</v>
      </c>
      <c r="M51" s="369" t="s">
        <v>273</v>
      </c>
      <c r="N51" s="370">
        <v>3171906.0</v>
      </c>
      <c r="O51" s="371">
        <v>0.015</v>
      </c>
      <c r="P51" s="343">
        <v>3171906.0</v>
      </c>
      <c r="Q51" s="344">
        <v>0.0</v>
      </c>
      <c r="R51" s="344">
        <v>3695484.0</v>
      </c>
      <c r="S51" s="372">
        <v>2.12148789E8</v>
      </c>
      <c r="T51" s="387">
        <v>0.0</v>
      </c>
      <c r="U51" s="388" t="s">
        <v>272</v>
      </c>
      <c r="V51" s="317"/>
      <c r="W51" s="49"/>
      <c r="X51" s="49"/>
      <c r="Y51" s="49"/>
      <c r="Z51" s="49"/>
    </row>
    <row r="52" ht="15.75" customHeight="1">
      <c r="A52" s="339" t="s">
        <v>96</v>
      </c>
      <c r="B52" s="349">
        <v>1.75972224E8</v>
      </c>
      <c r="C52" s="341">
        <v>1.6088E7</v>
      </c>
      <c r="D52" s="350">
        <v>0.091</v>
      </c>
      <c r="E52" s="343">
        <v>1.6088E7</v>
      </c>
      <c r="F52" s="344">
        <v>0.0</v>
      </c>
      <c r="G52" s="344">
        <v>424884.0</v>
      </c>
      <c r="H52" s="367">
        <v>1.76397108E8</v>
      </c>
      <c r="I52" s="317"/>
      <c r="J52" s="317"/>
      <c r="K52" s="317"/>
      <c r="L52" s="339" t="s">
        <v>96</v>
      </c>
      <c r="M52" s="369" t="s">
        <v>273</v>
      </c>
      <c r="N52" s="370">
        <v>3.0524094E7</v>
      </c>
      <c r="O52" s="373">
        <v>0.195</v>
      </c>
      <c r="P52" s="343">
        <v>3.0524094E7</v>
      </c>
      <c r="Q52" s="344">
        <v>0.0</v>
      </c>
      <c r="R52" s="344">
        <v>417963.0</v>
      </c>
      <c r="S52" s="372">
        <v>1.56869287E8</v>
      </c>
      <c r="T52" s="382"/>
      <c r="U52" s="382"/>
      <c r="V52" s="317"/>
      <c r="W52" s="49"/>
      <c r="X52" s="49"/>
      <c r="Y52" s="49"/>
      <c r="Z52" s="49"/>
    </row>
    <row r="53" ht="15.75" customHeight="1">
      <c r="A53" s="339" t="s">
        <v>97</v>
      </c>
      <c r="B53" s="349">
        <v>4.9435471E7</v>
      </c>
      <c r="C53" s="344">
        <v>0.0</v>
      </c>
      <c r="D53" s="351" t="s">
        <v>264</v>
      </c>
      <c r="E53" s="343">
        <v>0.0</v>
      </c>
      <c r="F53" s="344">
        <v>2186255.0</v>
      </c>
      <c r="G53" s="344">
        <v>1685718.0</v>
      </c>
      <c r="H53" s="367">
        <v>5.3307444E7</v>
      </c>
      <c r="I53" s="317"/>
      <c r="J53" s="317"/>
      <c r="K53" s="317"/>
      <c r="L53" s="339" t="s">
        <v>97</v>
      </c>
      <c r="M53" s="369">
        <v>3.9209388E7</v>
      </c>
      <c r="N53" s="344">
        <v>0.0</v>
      </c>
      <c r="O53" s="375" t="s">
        <v>264</v>
      </c>
      <c r="P53" s="343">
        <v>0.0</v>
      </c>
      <c r="Q53" s="344">
        <v>2955418.0</v>
      </c>
      <c r="R53" s="344">
        <v>1657449.0</v>
      </c>
      <c r="S53" s="372">
        <v>4.3822255E7</v>
      </c>
      <c r="T53" s="382"/>
      <c r="U53" s="382"/>
      <c r="V53" s="317"/>
      <c r="W53" s="49"/>
      <c r="X53" s="49"/>
      <c r="Y53" s="49"/>
      <c r="Z53" s="49"/>
    </row>
    <row r="54" ht="15.75" customHeight="1">
      <c r="A54" s="339" t="s">
        <v>98</v>
      </c>
      <c r="B54" s="349">
        <v>1.001115E8</v>
      </c>
      <c r="C54" s="344">
        <v>0.0</v>
      </c>
      <c r="D54" s="351" t="s">
        <v>264</v>
      </c>
      <c r="E54" s="343">
        <v>0.0</v>
      </c>
      <c r="F54" s="344">
        <v>1.0365853E7</v>
      </c>
      <c r="G54" s="344">
        <v>240153.0</v>
      </c>
      <c r="H54" s="367">
        <v>1.10717505E8</v>
      </c>
      <c r="I54" s="317"/>
      <c r="J54" s="317"/>
      <c r="K54" s="317"/>
      <c r="L54" s="339" t="s">
        <v>98</v>
      </c>
      <c r="M54" s="369">
        <v>7.6899322E7</v>
      </c>
      <c r="N54" s="344">
        <v>0.0</v>
      </c>
      <c r="O54" s="375" t="s">
        <v>264</v>
      </c>
      <c r="P54" s="343">
        <v>0.0</v>
      </c>
      <c r="Q54" s="344">
        <v>1.1831617E7</v>
      </c>
      <c r="R54" s="344">
        <v>236126.0</v>
      </c>
      <c r="S54" s="372">
        <v>8.8967064E7</v>
      </c>
      <c r="T54" s="382"/>
      <c r="U54" s="382"/>
      <c r="V54" s="317"/>
      <c r="W54" s="49"/>
      <c r="X54" s="49"/>
      <c r="Y54" s="49"/>
      <c r="Z54" s="49"/>
    </row>
    <row r="55" ht="15.75" customHeight="1">
      <c r="A55" s="339" t="s">
        <v>265</v>
      </c>
      <c r="B55" s="349">
        <v>5536416.0</v>
      </c>
      <c r="C55" s="344">
        <v>0.0</v>
      </c>
      <c r="D55" s="351" t="s">
        <v>264</v>
      </c>
      <c r="E55" s="343">
        <v>0.0</v>
      </c>
      <c r="F55" s="344">
        <v>1076812.0</v>
      </c>
      <c r="G55" s="344">
        <v>0.0</v>
      </c>
      <c r="H55" s="367">
        <v>6613229.0</v>
      </c>
      <c r="I55" s="317"/>
      <c r="J55" s="317"/>
      <c r="K55" s="317"/>
      <c r="L55" s="339" t="s">
        <v>265</v>
      </c>
      <c r="M55" s="369">
        <v>7125869.0</v>
      </c>
      <c r="N55" s="344">
        <v>0.0</v>
      </c>
      <c r="O55" s="375" t="s">
        <v>264</v>
      </c>
      <c r="P55" s="343">
        <v>0.0</v>
      </c>
      <c r="Q55" s="344">
        <v>252929.0</v>
      </c>
      <c r="R55" s="344">
        <v>0.0</v>
      </c>
      <c r="S55" s="372">
        <v>7378799.0</v>
      </c>
      <c r="T55" s="382"/>
      <c r="U55" s="382"/>
      <c r="V55" s="317"/>
      <c r="W55" s="49"/>
      <c r="X55" s="49"/>
      <c r="Y55" s="49"/>
      <c r="Z55" s="49"/>
    </row>
    <row r="56" ht="15.75" customHeight="1">
      <c r="A56" s="352" t="s">
        <v>266</v>
      </c>
      <c r="B56" s="349">
        <v>6915172.0</v>
      </c>
      <c r="C56" s="344">
        <v>0.0</v>
      </c>
      <c r="D56" s="351" t="s">
        <v>264</v>
      </c>
      <c r="E56" s="343">
        <v>0.0</v>
      </c>
      <c r="F56" s="344">
        <v>4657122.0</v>
      </c>
      <c r="G56" s="344">
        <v>0.0</v>
      </c>
      <c r="H56" s="367">
        <v>1.1572294E7</v>
      </c>
      <c r="I56" s="317"/>
      <c r="J56" s="317"/>
      <c r="K56" s="317"/>
      <c r="L56" s="352" t="s">
        <v>266</v>
      </c>
      <c r="M56" s="369">
        <v>2.042648E7</v>
      </c>
      <c r="N56" s="344">
        <v>0.0</v>
      </c>
      <c r="O56" s="376" t="s">
        <v>264</v>
      </c>
      <c r="P56" s="343">
        <v>0.0</v>
      </c>
      <c r="Q56" s="344">
        <v>2939433.0</v>
      </c>
      <c r="R56" s="344">
        <v>0.0</v>
      </c>
      <c r="S56" s="372">
        <v>2.3365913E7</v>
      </c>
      <c r="T56" s="382"/>
      <c r="U56" s="382"/>
      <c r="V56" s="317"/>
      <c r="W56" s="49"/>
      <c r="X56" s="49"/>
      <c r="Y56" s="49"/>
      <c r="Z56" s="49"/>
    </row>
    <row r="57" ht="12.75" customHeight="1">
      <c r="A57" s="354" t="s">
        <v>267</v>
      </c>
      <c r="B57" s="355">
        <v>5.69634451E8</v>
      </c>
      <c r="C57" s="356">
        <v>3.2176E7</v>
      </c>
      <c r="D57" s="357">
        <v>0.056</v>
      </c>
      <c r="E57" s="356">
        <v>3.2176E7</v>
      </c>
      <c r="F57" s="356">
        <v>1.8286042E7</v>
      </c>
      <c r="G57" s="356">
        <v>6109266.0</v>
      </c>
      <c r="H57" s="358">
        <v>5.94029759E8</v>
      </c>
      <c r="I57" s="393"/>
      <c r="J57" s="394"/>
      <c r="K57" s="317"/>
      <c r="L57" s="354" t="s">
        <v>267</v>
      </c>
      <c r="M57" s="355" t="s">
        <v>273</v>
      </c>
      <c r="N57" s="389">
        <v>3.3696E7</v>
      </c>
      <c r="O57" s="378">
        <v>0.066</v>
      </c>
      <c r="P57" s="379">
        <v>3.3696E7</v>
      </c>
      <c r="Q57" s="379">
        <v>1.7979397E7</v>
      </c>
      <c r="R57" s="379">
        <v>6007022.0</v>
      </c>
      <c r="S57" s="358">
        <v>5.32552107E8</v>
      </c>
      <c r="T57" s="382"/>
      <c r="U57" s="382"/>
      <c r="V57" s="317"/>
      <c r="W57" s="49"/>
      <c r="X57" s="49"/>
      <c r="Y57" s="49"/>
      <c r="Z57" s="49"/>
    </row>
    <row r="58" ht="12.0" customHeight="1">
      <c r="A58" s="317"/>
      <c r="B58" s="317"/>
      <c r="C58" s="317"/>
      <c r="D58" s="317"/>
      <c r="E58" s="317"/>
      <c r="F58" s="394"/>
      <c r="G58" s="394"/>
      <c r="H58" s="394"/>
      <c r="I58" s="317"/>
      <c r="J58" s="317"/>
      <c r="K58" s="317"/>
      <c r="L58" s="317"/>
      <c r="M58" s="317"/>
      <c r="N58" s="395"/>
      <c r="O58" s="323"/>
      <c r="P58" s="396"/>
      <c r="Q58" s="396"/>
      <c r="R58" s="396"/>
      <c r="S58" s="317"/>
      <c r="T58" s="317"/>
      <c r="U58" s="317"/>
      <c r="V58" s="317"/>
      <c r="W58" s="49"/>
      <c r="X58" s="49"/>
      <c r="Y58" s="49"/>
      <c r="Z58" s="49"/>
    </row>
    <row r="59" ht="64.5" customHeight="1">
      <c r="A59" s="397" t="s">
        <v>280</v>
      </c>
      <c r="I59" s="317"/>
      <c r="J59" s="317"/>
      <c r="K59" s="317"/>
      <c r="L59" s="317"/>
      <c r="M59" s="317"/>
      <c r="N59" s="317"/>
      <c r="O59" s="323"/>
      <c r="P59" s="396"/>
      <c r="Q59" s="396"/>
      <c r="R59" s="396"/>
      <c r="S59" s="317"/>
      <c r="T59" s="317"/>
      <c r="U59" s="317"/>
      <c r="V59" s="317"/>
      <c r="W59" s="49"/>
      <c r="X59" s="49"/>
      <c r="Y59" s="49"/>
      <c r="Z59" s="49"/>
    </row>
    <row r="60" ht="12.75" customHeight="1">
      <c r="A60" s="317"/>
      <c r="B60" s="317"/>
      <c r="C60" s="317"/>
      <c r="D60" s="317"/>
      <c r="E60" s="317"/>
      <c r="F60" s="317"/>
      <c r="G60" s="317"/>
      <c r="H60" s="317"/>
      <c r="I60" s="317"/>
      <c r="J60" s="317"/>
      <c r="K60" s="317"/>
      <c r="L60" s="395"/>
      <c r="M60" s="317"/>
      <c r="N60" s="317"/>
      <c r="O60" s="323"/>
      <c r="P60" s="361"/>
      <c r="Q60" s="398"/>
      <c r="R60" s="398"/>
      <c r="S60" s="317"/>
      <c r="T60" s="317"/>
      <c r="U60" s="317"/>
      <c r="V60" s="317"/>
      <c r="W60" s="49"/>
      <c r="X60" s="49"/>
      <c r="Y60" s="49"/>
      <c r="Z60" s="49"/>
    </row>
    <row r="61" ht="12.75" customHeight="1">
      <c r="A61" s="317"/>
      <c r="B61" s="317"/>
      <c r="C61" s="317"/>
      <c r="D61" s="317"/>
      <c r="E61" s="317"/>
      <c r="F61" s="317"/>
      <c r="G61" s="317"/>
      <c r="H61" s="317"/>
      <c r="I61" s="399"/>
      <c r="J61" s="317"/>
      <c r="K61" s="317"/>
      <c r="L61" s="394"/>
      <c r="M61" s="317"/>
      <c r="N61" s="317"/>
      <c r="O61" s="323"/>
      <c r="P61" s="361"/>
      <c r="Q61" s="398"/>
      <c r="R61" s="398"/>
      <c r="S61" s="317"/>
      <c r="T61" s="317"/>
      <c r="U61" s="317"/>
      <c r="V61" s="317"/>
      <c r="W61" s="49"/>
      <c r="X61" s="49"/>
      <c r="Y61" s="49"/>
      <c r="Z61" s="49"/>
    </row>
    <row r="62" ht="12.75" customHeight="1">
      <c r="A62" s="317"/>
      <c r="B62" s="317"/>
      <c r="C62" s="317"/>
      <c r="D62" s="317"/>
      <c r="E62" s="317"/>
      <c r="F62" s="317"/>
      <c r="G62" s="317"/>
      <c r="H62" s="317"/>
      <c r="I62" s="317"/>
      <c r="J62" s="317"/>
      <c r="K62" s="317"/>
      <c r="L62" s="317"/>
      <c r="M62" s="317"/>
      <c r="N62" s="317"/>
      <c r="O62" s="323"/>
      <c r="P62" s="361"/>
      <c r="Q62" s="398"/>
      <c r="R62" s="398"/>
      <c r="S62" s="317"/>
      <c r="T62" s="317"/>
      <c r="U62" s="317"/>
      <c r="V62" s="317"/>
      <c r="W62" s="49"/>
      <c r="X62" s="49"/>
      <c r="Y62" s="49"/>
      <c r="Z62" s="49"/>
    </row>
    <row r="63" ht="12.75" customHeight="1">
      <c r="A63" s="317"/>
      <c r="B63" s="317"/>
      <c r="C63" s="317"/>
      <c r="D63" s="317"/>
      <c r="E63" s="317"/>
      <c r="F63" s="317"/>
      <c r="G63" s="317"/>
      <c r="H63" s="317"/>
      <c r="I63" s="317"/>
      <c r="J63" s="317"/>
      <c r="K63" s="317"/>
      <c r="L63" s="317"/>
      <c r="M63" s="317"/>
      <c r="N63" s="317"/>
      <c r="O63" s="323"/>
      <c r="P63" s="361"/>
      <c r="Q63" s="398"/>
      <c r="R63" s="398"/>
      <c r="S63" s="317"/>
      <c r="T63" s="317"/>
      <c r="U63" s="317"/>
      <c r="V63" s="317"/>
      <c r="W63" s="49"/>
      <c r="X63" s="49"/>
      <c r="Y63" s="49"/>
      <c r="Z63" s="49"/>
    </row>
    <row r="64" ht="12.75" customHeight="1">
      <c r="A64" s="400"/>
      <c r="B64" s="400"/>
      <c r="C64" s="400"/>
      <c r="D64" s="400"/>
      <c r="E64" s="400"/>
      <c r="F64" s="400"/>
      <c r="G64" s="317"/>
      <c r="H64" s="317"/>
      <c r="I64" s="317"/>
      <c r="J64" s="317"/>
      <c r="K64" s="317"/>
      <c r="L64" s="317"/>
      <c r="M64" s="317"/>
      <c r="N64" s="317"/>
      <c r="O64" s="323"/>
      <c r="P64" s="361"/>
      <c r="Q64" s="398"/>
      <c r="R64" s="398"/>
      <c r="S64" s="317"/>
      <c r="T64" s="317"/>
      <c r="U64" s="317"/>
      <c r="V64" s="317"/>
      <c r="W64" s="49"/>
      <c r="X64" s="49"/>
      <c r="Y64" s="49"/>
      <c r="Z64" s="49"/>
    </row>
    <row r="65" ht="12.75" customHeight="1">
      <c r="A65" s="317"/>
      <c r="B65" s="317"/>
      <c r="C65" s="317"/>
      <c r="D65" s="317"/>
      <c r="E65" s="317"/>
      <c r="F65" s="317"/>
      <c r="G65" s="317"/>
      <c r="H65" s="317"/>
      <c r="I65" s="317"/>
      <c r="J65" s="317"/>
      <c r="K65" s="317"/>
      <c r="L65" s="317"/>
      <c r="M65" s="317"/>
      <c r="N65" s="317"/>
      <c r="O65" s="323"/>
      <c r="P65" s="361"/>
      <c r="Q65" s="398"/>
      <c r="R65" s="398"/>
      <c r="S65" s="317"/>
      <c r="T65" s="317"/>
      <c r="U65" s="317"/>
      <c r="V65" s="317"/>
      <c r="W65" s="49"/>
      <c r="X65" s="49"/>
      <c r="Y65" s="49"/>
      <c r="Z65" s="49"/>
    </row>
    <row r="66" ht="12.75" customHeight="1">
      <c r="A66" s="317"/>
      <c r="B66" s="317"/>
      <c r="C66" s="317"/>
      <c r="D66" s="317"/>
      <c r="E66" s="317"/>
      <c r="F66" s="317"/>
      <c r="G66" s="317"/>
      <c r="H66" s="317"/>
      <c r="I66" s="317"/>
      <c r="J66" s="317"/>
      <c r="K66" s="317"/>
      <c r="L66" s="317"/>
      <c r="M66" s="317"/>
      <c r="N66" s="317"/>
      <c r="O66" s="393"/>
      <c r="P66" s="361"/>
      <c r="Q66" s="398"/>
      <c r="R66" s="398"/>
      <c r="S66" s="317"/>
      <c r="T66" s="317"/>
      <c r="U66" s="317"/>
      <c r="V66" s="317"/>
      <c r="W66" s="49"/>
      <c r="X66" s="49"/>
      <c r="Y66" s="49"/>
      <c r="Z66" s="49"/>
    </row>
    <row r="67" ht="12.75" customHeight="1">
      <c r="A67" s="317"/>
      <c r="B67" s="317"/>
      <c r="C67" s="317"/>
      <c r="D67" s="317"/>
      <c r="E67" s="317"/>
      <c r="F67" s="317"/>
      <c r="G67" s="317"/>
      <c r="H67" s="317"/>
      <c r="I67" s="317"/>
      <c r="J67" s="317"/>
      <c r="K67" s="317"/>
      <c r="L67" s="317"/>
      <c r="M67" s="317"/>
      <c r="N67" s="317"/>
      <c r="O67" s="323"/>
      <c r="P67" s="323"/>
      <c r="Q67" s="398"/>
      <c r="R67" s="398"/>
      <c r="S67" s="317"/>
      <c r="T67" s="317"/>
      <c r="U67" s="317"/>
      <c r="V67" s="317"/>
      <c r="W67" s="49"/>
      <c r="X67" s="49"/>
      <c r="Y67" s="49"/>
      <c r="Z67" s="49"/>
    </row>
    <row r="68" ht="12.75" customHeight="1">
      <c r="A68" s="317"/>
      <c r="B68" s="317"/>
      <c r="C68" s="317"/>
      <c r="D68" s="317"/>
      <c r="E68" s="317"/>
      <c r="F68" s="317"/>
      <c r="G68" s="317"/>
      <c r="H68" s="317"/>
      <c r="I68" s="317"/>
      <c r="J68" s="317"/>
      <c r="K68" s="317"/>
      <c r="L68" s="317"/>
      <c r="M68" s="317"/>
      <c r="N68" s="317"/>
      <c r="O68" s="323"/>
      <c r="P68" s="323"/>
      <c r="Q68" s="398"/>
      <c r="R68" s="398"/>
      <c r="S68" s="317"/>
      <c r="T68" s="317"/>
      <c r="U68" s="317"/>
      <c r="V68" s="317"/>
      <c r="W68" s="49"/>
      <c r="X68" s="49"/>
      <c r="Y68" s="49"/>
      <c r="Z68" s="49"/>
    </row>
    <row r="69" ht="12.75" customHeight="1">
      <c r="A69" s="317"/>
      <c r="B69" s="317"/>
      <c r="C69" s="317"/>
      <c r="D69" s="317"/>
      <c r="E69" s="317"/>
      <c r="F69" s="317"/>
      <c r="G69" s="317"/>
      <c r="H69" s="317"/>
      <c r="I69" s="317"/>
      <c r="J69" s="317"/>
      <c r="K69" s="317"/>
      <c r="L69" s="317"/>
      <c r="M69" s="317"/>
      <c r="N69" s="317"/>
      <c r="O69" s="317"/>
      <c r="P69" s="317"/>
      <c r="Q69" s="398"/>
      <c r="R69" s="398"/>
      <c r="S69" s="317"/>
      <c r="T69" s="317"/>
      <c r="U69" s="317"/>
      <c r="V69" s="317"/>
      <c r="W69" s="49"/>
      <c r="X69" s="49"/>
      <c r="Y69" s="49"/>
      <c r="Z69" s="49"/>
    </row>
    <row r="70" ht="12.75" customHeight="1">
      <c r="A70" s="317"/>
      <c r="B70" s="317"/>
      <c r="C70" s="317"/>
      <c r="D70" s="317"/>
      <c r="E70" s="317"/>
      <c r="F70" s="317"/>
      <c r="G70" s="317"/>
      <c r="H70" s="317"/>
      <c r="I70" s="317"/>
      <c r="J70" s="317"/>
      <c r="K70" s="317"/>
      <c r="L70" s="317"/>
      <c r="M70" s="317"/>
      <c r="N70" s="317"/>
      <c r="O70" s="317"/>
      <c r="P70" s="317"/>
      <c r="Q70" s="398"/>
      <c r="R70" s="398"/>
      <c r="S70" s="317"/>
      <c r="T70" s="317"/>
      <c r="U70" s="317"/>
      <c r="V70" s="317"/>
      <c r="W70" s="49"/>
      <c r="X70" s="49"/>
      <c r="Y70" s="49"/>
      <c r="Z70" s="49"/>
    </row>
    <row r="71" ht="12.75" customHeight="1">
      <c r="A71" s="317"/>
      <c r="B71" s="317"/>
      <c r="C71" s="317"/>
      <c r="D71" s="317"/>
      <c r="E71" s="317"/>
      <c r="F71" s="317"/>
      <c r="G71" s="317"/>
      <c r="H71" s="317"/>
      <c r="I71" s="317"/>
      <c r="J71" s="317"/>
      <c r="K71" s="317"/>
      <c r="L71" s="317"/>
      <c r="M71" s="317"/>
      <c r="N71" s="317"/>
      <c r="O71" s="317"/>
      <c r="P71" s="317"/>
      <c r="Q71" s="392"/>
      <c r="R71" s="392"/>
      <c r="S71" s="317"/>
      <c r="T71" s="317"/>
      <c r="U71" s="317"/>
      <c r="V71" s="317"/>
      <c r="W71" s="49"/>
      <c r="X71" s="49"/>
      <c r="Y71" s="49"/>
      <c r="Z71" s="49"/>
    </row>
    <row r="72" ht="12.75" customHeight="1">
      <c r="A72" s="317"/>
      <c r="B72" s="317"/>
      <c r="C72" s="317"/>
      <c r="D72" s="317"/>
      <c r="E72" s="317"/>
      <c r="F72" s="317"/>
      <c r="G72" s="317"/>
      <c r="H72" s="317"/>
      <c r="I72" s="317"/>
      <c r="J72" s="317"/>
      <c r="K72" s="317"/>
      <c r="L72" s="317"/>
      <c r="M72" s="317"/>
      <c r="N72" s="317"/>
      <c r="O72" s="317"/>
      <c r="P72" s="317"/>
      <c r="Q72" s="392"/>
      <c r="R72" s="392"/>
      <c r="S72" s="317"/>
      <c r="T72" s="317"/>
      <c r="U72" s="317"/>
      <c r="V72" s="317"/>
      <c r="W72" s="49"/>
      <c r="X72" s="49"/>
      <c r="Y72" s="49"/>
      <c r="Z72" s="49"/>
    </row>
    <row r="73" ht="12.75" customHeight="1">
      <c r="A73" s="317"/>
      <c r="B73" s="317"/>
      <c r="C73" s="317"/>
      <c r="D73" s="317"/>
      <c r="E73" s="317"/>
      <c r="F73" s="317"/>
      <c r="G73" s="317"/>
      <c r="H73" s="317"/>
      <c r="I73" s="317"/>
      <c r="J73" s="317"/>
      <c r="K73" s="317"/>
      <c r="L73" s="317"/>
      <c r="M73" s="317"/>
      <c r="N73" s="317"/>
      <c r="O73" s="395"/>
      <c r="P73" s="317"/>
      <c r="Q73" s="317"/>
      <c r="R73" s="317"/>
      <c r="S73" s="317"/>
      <c r="T73" s="317"/>
      <c r="U73" s="317"/>
      <c r="V73" s="317"/>
      <c r="W73" s="49"/>
      <c r="X73" s="49"/>
      <c r="Y73" s="49"/>
      <c r="Z73" s="49"/>
    </row>
    <row r="74" ht="12.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ht="12.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ht="12.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ht="12.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ht="12.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ht="12.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ht="12.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ht="12.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ht="12.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ht="12.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ht="12.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ht="12.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ht="12.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ht="12.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ht="12.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ht="12.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ht="12.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ht="12.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ht="12.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ht="12.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ht="12.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ht="12.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ht="12.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ht="12.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ht="12.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ht="12.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ht="12.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ht="12.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ht="12.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ht="12.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ht="12.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ht="12.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ht="12.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ht="12.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ht="12.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ht="12.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ht="12.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ht="12.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ht="12.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ht="12.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ht="12.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ht="12.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ht="12.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ht="12.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2.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2.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2.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2.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2.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2.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2.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2.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2.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2.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2.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2.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2.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2.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2.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2.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2.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2.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2.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2.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2.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2.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2.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2.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2.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2.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2.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2.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2.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2.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2.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2.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2.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2.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2.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2.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2.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2.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2.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2.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2.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2.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2.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2.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2.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2.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2.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2.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2.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2.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2.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2.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2.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2.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2.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2.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2.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2.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2.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2.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2.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2.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2.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2.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2.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2.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2.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2.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2.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2.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2.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2.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2.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2.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2.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2.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2.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2.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2.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2.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2.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2.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2.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2.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2.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2.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2.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2.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2.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2.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2.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2.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2.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2.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2.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2.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2.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2.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2.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2.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2.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2.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2.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2.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2.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2.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2.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2.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2.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2.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2.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2.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2.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2.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2.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2.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2.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2.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2.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2.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2.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2.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2.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2.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2.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2.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2.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2.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2.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2.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2.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2.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2.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2.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2.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2.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2.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2.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2.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2.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2.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2.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2.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2.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2.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2.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2.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2.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2.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2.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2.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2.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2.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2.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2.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2.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2.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2.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2.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2.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2.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2.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2.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2.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2.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2.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2.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2.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2.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2.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2.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2.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2.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2.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2.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2.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2.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2.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2.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2.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2.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2.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2.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2.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2.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2.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2.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2.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2.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2.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2.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2.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2.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2.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2.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2.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2.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2.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2.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2.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2.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2.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2.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2.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2.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2.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2.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2.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2.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2.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2.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2.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2.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2.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2.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2.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2.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2.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2.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2.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2.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2.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2.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2.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2.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2.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2.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2.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2.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2.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2.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2.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2.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2.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2.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2.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2.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2.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2.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2.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2.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2.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2.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2.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2.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2.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2.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2.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2.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2.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2.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2.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2.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2.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2.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2.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2.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2.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2.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2.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2.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2.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2.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2.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2.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2.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2.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2.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2.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2.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2.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2.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2.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2.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2.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2.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2.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2.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2.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2.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2.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2.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2.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2.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2.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2.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2.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2.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2.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2.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2.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2.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2.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2.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2.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2.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2.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2.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2.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2.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2.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2.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2.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2.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2.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2.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2.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2.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2.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2.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2.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2.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2.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2.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2.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2.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2.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2.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2.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2.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2.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2.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2.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2.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2.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2.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2.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2.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2.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2.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2.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2.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2.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2.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2.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2.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2.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2.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2.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2.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2.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2.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2.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2.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2.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2.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2.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2.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2.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2.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2.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2.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2.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2.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2.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2.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2.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2.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2.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2.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2.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2.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2.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2.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2.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2.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2.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2.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2.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2.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2.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2.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2.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2.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2.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2.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2.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2.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2.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2.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2.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2.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2.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2.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2.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2.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2.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2.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2.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2.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2.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2.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2.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2.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2.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2.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2.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2.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2.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2.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2.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2.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2.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2.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2.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2.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2.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2.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2.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2.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2.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2.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2.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2.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2.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2.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2.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2.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2.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2.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2.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2.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2.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2.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2.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2.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2.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2.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2.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2.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2.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2.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2.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2.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2.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2.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2.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2.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2.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2.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2.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2.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2.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2.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2.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2.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2.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2.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2.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2.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2.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2.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2.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2.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2.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2.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2.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2.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2.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2.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2.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2.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2.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2.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2.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2.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2.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2.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2.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2.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2.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2.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2.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2.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2.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2.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2.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2.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2.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2.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2.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2.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2.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2.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2.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2.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2.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2.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2.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2.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2.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2.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2.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2.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2.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2.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2.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2.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2.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2.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2.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2.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2.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2.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2.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2.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2.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2.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2.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2.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2.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2.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2.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2.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2.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2.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2.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2.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2.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2.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2.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2.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2.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2.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2.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2.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2.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2.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2.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2.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2.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2.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2.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2.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2.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2.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2.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2.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2.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2.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2.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2.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2.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2.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2.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2.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2.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2.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2.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2.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2.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2.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2.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2.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2.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2.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2.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2.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2.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2.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2.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2.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2.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2.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2.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2.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2.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2.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2.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2.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2.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2.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2.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2.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2.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2.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2.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2.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2.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2.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2.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2.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2.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2.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2.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2.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2.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2.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2.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2.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2.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2.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2.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2.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2.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2.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2.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2.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2.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2.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2.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2.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2.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2.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2.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2.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2.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2.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2.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2.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2.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2.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2.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2.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2.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2.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2.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2.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2.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2.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2.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2.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2.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2.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2.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2.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2.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2.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2.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2.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2.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2.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2.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2.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2.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2.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2.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2.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2.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2.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2.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2.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2.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2.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2.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2.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2.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2.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2.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2.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2.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2.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2.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2.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2.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2.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2.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2.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2.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2.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2.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2.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2.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2.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2.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2.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2.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2.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2.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2.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2.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2.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2.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2.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2.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2.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2.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2.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2.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2.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2.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2.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2.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2.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2.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2.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2.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2.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2.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2.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2.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2.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2.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2.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2.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2.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2.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2.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2.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2.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2.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2.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2.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2.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2.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2.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2.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2.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2.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2.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2.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2.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2.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2.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2.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2.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2.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2.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2.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2.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2.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2.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2.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2.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2.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2.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2.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2.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2.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2.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2.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2.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2.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2.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2.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2.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2.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2.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2.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2.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2.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2.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2.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2.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2.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2.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2.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2.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2.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2.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2.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2.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2.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2.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2.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2.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2.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2.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2.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2.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2.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2.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2.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2.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2.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2.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2.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2.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2.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2.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2.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2.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2.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2.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2.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2.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2.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2.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2.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2.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2.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2.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2.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2.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2.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2.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2.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2.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2.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2.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2.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2.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2.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2.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2.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2.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2.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2.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2.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2.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2.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2.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2.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2.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2.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2.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2.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2.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2.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2.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2.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2.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2.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2.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2.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2.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2.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2.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2.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2.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2.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2.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2.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2.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2.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2.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2.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2.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2.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2.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2.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2.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2.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2.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2.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2.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2.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2.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2.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2.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2.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2.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2.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2.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2.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2.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2.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2.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2.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2.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2.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2.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2.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2.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2.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2.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2.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2.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2.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2.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2.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2.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2.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2.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2.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2.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2.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2.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2.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2.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2.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2.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2.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2.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2.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2.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2.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2.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2.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2.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2.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88">
    <mergeCell ref="P21:P24"/>
    <mergeCell ref="Q21:Q24"/>
    <mergeCell ref="R21:R24"/>
    <mergeCell ref="S21:S24"/>
    <mergeCell ref="T23:U23"/>
    <mergeCell ref="T24:U24"/>
    <mergeCell ref="I23:J23"/>
    <mergeCell ref="I24:J24"/>
    <mergeCell ref="A19:E19"/>
    <mergeCell ref="A20:H20"/>
    <mergeCell ref="L20:S20"/>
    <mergeCell ref="A21:A24"/>
    <mergeCell ref="B21:B24"/>
    <mergeCell ref="C21:C24"/>
    <mergeCell ref="D21:D24"/>
    <mergeCell ref="F34:F37"/>
    <mergeCell ref="G34:G37"/>
    <mergeCell ref="E21:E24"/>
    <mergeCell ref="F21:F24"/>
    <mergeCell ref="A32:E32"/>
    <mergeCell ref="A33:H33"/>
    <mergeCell ref="A34:A37"/>
    <mergeCell ref="B34:B37"/>
    <mergeCell ref="C34:C37"/>
    <mergeCell ref="H34:H37"/>
    <mergeCell ref="N21:N24"/>
    <mergeCell ref="O21:O24"/>
    <mergeCell ref="L33:S33"/>
    <mergeCell ref="L21:L24"/>
    <mergeCell ref="M21:M24"/>
    <mergeCell ref="L34:L37"/>
    <mergeCell ref="M34:M37"/>
    <mergeCell ref="N34:N37"/>
    <mergeCell ref="O34:O37"/>
    <mergeCell ref="P34:P37"/>
    <mergeCell ref="E47:E50"/>
    <mergeCell ref="F47:F50"/>
    <mergeCell ref="G47:G50"/>
    <mergeCell ref="H47:H50"/>
    <mergeCell ref="I49:J49"/>
    <mergeCell ref="I50:J50"/>
    <mergeCell ref="D34:D37"/>
    <mergeCell ref="E34:E37"/>
    <mergeCell ref="I36:J36"/>
    <mergeCell ref="I37:J37"/>
    <mergeCell ref="A46:H46"/>
    <mergeCell ref="A47:A50"/>
    <mergeCell ref="B47:B50"/>
    <mergeCell ref="A59:H59"/>
    <mergeCell ref="A1:B1"/>
    <mergeCell ref="A2:E2"/>
    <mergeCell ref="A3:H3"/>
    <mergeCell ref="A4:H4"/>
    <mergeCell ref="A5:H5"/>
    <mergeCell ref="A6:F6"/>
    <mergeCell ref="A7:H7"/>
    <mergeCell ref="H8:H11"/>
    <mergeCell ref="I10:J10"/>
    <mergeCell ref="I11:J11"/>
    <mergeCell ref="O19:P19"/>
    <mergeCell ref="A8:A11"/>
    <mergeCell ref="B8:B11"/>
    <mergeCell ref="C8:C11"/>
    <mergeCell ref="D8:D11"/>
    <mergeCell ref="E8:E11"/>
    <mergeCell ref="F8:F11"/>
    <mergeCell ref="G8:G11"/>
    <mergeCell ref="G21:G24"/>
    <mergeCell ref="H21:H24"/>
    <mergeCell ref="Q34:Q37"/>
    <mergeCell ref="R34:R37"/>
    <mergeCell ref="S34:S37"/>
    <mergeCell ref="T36:U36"/>
    <mergeCell ref="T37:U37"/>
    <mergeCell ref="M45:Q45"/>
    <mergeCell ref="L46:S46"/>
    <mergeCell ref="Q47:Q50"/>
    <mergeCell ref="R47:R50"/>
    <mergeCell ref="S47:S50"/>
    <mergeCell ref="T49:U49"/>
    <mergeCell ref="T50:U50"/>
    <mergeCell ref="C47:C50"/>
    <mergeCell ref="D47:D50"/>
    <mergeCell ref="L47:L50"/>
    <mergeCell ref="M47:M50"/>
    <mergeCell ref="N47:N50"/>
    <mergeCell ref="O47:O50"/>
    <mergeCell ref="P47:P50"/>
  </mergeCells>
  <printOptions/>
  <pageMargins bottom="0.75" footer="0.0" header="0.0" left="0.7" right="0.7" top="0.7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2021-06-22T11:57:53Z</dcterms:created>
  <dc:creator>Daniel Pelosi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0x010100CF5C846C056FFF46BA00EC2BDE81084B</vt:lpwstr>
  </property>
</Properties>
</file>